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Backup of Computer (SSO)_18.07.2024\S&amp;M Division Official\Annual Publication\Chemical and Petrochemical Statistics at a Glance\C&amp;P Statistics at a glance 2024\Book Soft Copy\For .xls files\"/>
    </mc:Choice>
  </mc:AlternateContent>
  <xr:revisionPtr revIDLastSave="0" documentId="13_ncr:1_{D390C7E2-1FBC-430A-BFDE-63B9563A7E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1" sheetId="1" r:id="rId1"/>
    <sheet name="Table 12" sheetId="2" r:id="rId2"/>
    <sheet name="Table 12 A" sheetId="3" r:id="rId3"/>
    <sheet name="Table 13 " sheetId="27" r:id="rId4"/>
    <sheet name="Table 14 " sheetId="8" r:id="rId5"/>
    <sheet name="Table 15 " sheetId="9" r:id="rId6"/>
    <sheet name="Table 16" sheetId="10" r:id="rId7"/>
    <sheet name="Table 17" sheetId="11" r:id="rId8"/>
    <sheet name="Table 18" sheetId="12" r:id="rId9"/>
    <sheet name="Table 19 " sheetId="13" r:id="rId10"/>
    <sheet name="Table 20" sheetId="14" r:id="rId11"/>
    <sheet name="Table 21" sheetId="15" r:id="rId12"/>
    <sheet name="Table 22" sheetId="16" r:id="rId13"/>
    <sheet name="Table 23" sheetId="17" r:id="rId14"/>
    <sheet name="Table 24 " sheetId="18" r:id="rId15"/>
    <sheet name="Table 25 " sheetId="19" r:id="rId16"/>
    <sheet name="Table 26" sheetId="20" r:id="rId17"/>
    <sheet name="Table 27" sheetId="21" r:id="rId18"/>
    <sheet name="Table 28" sheetId="22" r:id="rId19"/>
    <sheet name="Table 29 " sheetId="23" r:id="rId20"/>
    <sheet name="Table 30" sheetId="24" r:id="rId21"/>
    <sheet name="Table 31" sheetId="25" r:id="rId22"/>
    <sheet name="Table 32" sheetId="26" r:id="rId23"/>
  </sheets>
  <externalReferences>
    <externalReference r:id="rId24"/>
    <externalReference r:id="rId25"/>
  </externalReferences>
  <definedNames>
    <definedName name="_xlnm._FilterDatabase" localSheetId="3" hidden="1">'Table 13 '!$A$1:$A$13</definedName>
    <definedName name="_xlnm._FilterDatabase" localSheetId="4" hidden="1">'Table 14 '!$A$1:$A$11</definedName>
    <definedName name="_xlnm._FilterDatabase" localSheetId="6" hidden="1">'Table 16'!$A$1:$A$80</definedName>
    <definedName name="_xlnm._FilterDatabase" localSheetId="7" hidden="1">'Table 17'!$A$1:$A$81</definedName>
    <definedName name="_xlnm._FilterDatabase" localSheetId="9" hidden="1">'Table 19 '!$B$1:$B$3652</definedName>
    <definedName name="_xlnm._FilterDatabase" localSheetId="10" hidden="1">'Table 20'!$B$1:$B$1172</definedName>
    <definedName name="_xlnm._FilterDatabase" localSheetId="11" hidden="1">'Table 21'!$A$1:$A$15</definedName>
    <definedName name="_xlnm._FilterDatabase" localSheetId="12" hidden="1">'Table 22'!$A$1:$A$17</definedName>
    <definedName name="_xlnm._FilterDatabase" localSheetId="17" hidden="1">'Table 27'!$B$1:$B$386</definedName>
    <definedName name="_xlnm._FilterDatabase" localSheetId="18" hidden="1">'Table 28'!$B$1:$D$1415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localSheetId="17" hidden="1">#REF!</definedName>
    <definedName name="_Parse_Out" localSheetId="18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hidden="1">#REF!</definedName>
    <definedName name="data">'[1]Table 5 '!#REF!</definedName>
    <definedName name="gdfg" localSheetId="0" hidden="1">#REF!</definedName>
    <definedName name="gdfg" localSheetId="1" hidden="1">#REF!</definedName>
    <definedName name="gdfg" localSheetId="2" hidden="1">#REF!</definedName>
    <definedName name="gdfg" localSheetId="3" hidden="1">#REF!</definedName>
    <definedName name="gdfg" localSheetId="4" hidden="1">#REF!</definedName>
    <definedName name="gdfg" localSheetId="5" hidden="1">#REF!</definedName>
    <definedName name="gdfg" localSheetId="9" hidden="1">#REF!</definedName>
    <definedName name="gdfg" localSheetId="11" hidden="1">#REF!</definedName>
    <definedName name="gdfg" localSheetId="12" hidden="1">#REF!</definedName>
    <definedName name="gdfg" localSheetId="13" hidden="1">#REF!</definedName>
    <definedName name="gdfg" localSheetId="14" hidden="1">#REF!</definedName>
    <definedName name="gdfg" localSheetId="15" hidden="1">#REF!</definedName>
    <definedName name="gdfg" localSheetId="16" hidden="1">#REF!</definedName>
    <definedName name="gdfg" localSheetId="17" hidden="1">#REF!</definedName>
    <definedName name="gdfg" localSheetId="18" hidden="1">#REF!</definedName>
    <definedName name="gdfg" localSheetId="19" hidden="1">#REF!</definedName>
    <definedName name="gdfg" localSheetId="20" hidden="1">#REF!</definedName>
    <definedName name="gdfg" localSheetId="21" hidden="1">#REF!</definedName>
    <definedName name="gdfg" localSheetId="22" hidden="1">#REF!</definedName>
    <definedName name="gdfg" hidden="1">#REF!</definedName>
    <definedName name="pp">'[1]Table 5 '!#REF!</definedName>
    <definedName name="_xlnm.Print_Area" localSheetId="9">'Table 19 '!$A$1:$D$365</definedName>
    <definedName name="_xlnm.Print_Area" localSheetId="13">'Table 23'!$A$1:$S$15</definedName>
    <definedName name="_xlnm.Print_Area" localSheetId="15">'Table 25 '!$A$1:$S$94</definedName>
    <definedName name="_xlnm.Print_Area" localSheetId="22">'Table 32'!$A$1:$J$27</definedName>
    <definedName name="_xlnm.Print_Titles" localSheetId="6">'Table 16'!$3:$4</definedName>
    <definedName name="_xlnm.Print_Titles" localSheetId="7">'Table 17'!$3:$4</definedName>
    <definedName name="_xlnm.Print_Titles" localSheetId="8">'Table 18'!$3:$4</definedName>
    <definedName name="_xlnm.Print_Titles" localSheetId="9">'Table 19 '!$2:$2</definedName>
    <definedName name="_xlnm.Print_Titles" localSheetId="10">'Table 20'!$2:$2</definedName>
    <definedName name="_xlnm.Print_Titles" localSheetId="11">'Table 21'!$1:$4</definedName>
    <definedName name="_xlnm.Print_Titles" localSheetId="12">'Table 22'!$1:$4</definedName>
    <definedName name="_xlnm.Print_Titles" localSheetId="13">'Table 23'!$1:$4</definedName>
    <definedName name="_xlnm.Print_Titles" localSheetId="14">'Table 24 '!$3:$4</definedName>
    <definedName name="_xlnm.Print_Titles" localSheetId="15">'Table 25 '!$3:$5</definedName>
    <definedName name="_xlnm.Print_Titles" localSheetId="16">'Table 26'!$3:$5</definedName>
    <definedName name="_xlnm.Print_Titles" localSheetId="17">'Table 27'!$2:$3</definedName>
    <definedName name="_xlnm.Print_Titles" localSheetId="18">'Table 28'!$2:$3</definedName>
    <definedName name="_xlnm.Print_Titles" localSheetId="19">'Table 29 '!$1:$2</definedName>
    <definedName name="_xlnm.Print_Titles" localSheetId="20">'Table 30'!$3:$4</definedName>
    <definedName name="_xlnm.Print_Titles" localSheetId="21">'Table 31'!$3:$4</definedName>
    <definedName name="ssss" hidden="1">#REF!</definedName>
    <definedName name="WORKING" localSheetId="0" hidden="1">#REF!</definedName>
    <definedName name="WORKING" localSheetId="1" hidden="1">#REF!</definedName>
    <definedName name="WORKING" localSheetId="2" hidden="1">#REF!</definedName>
    <definedName name="WORKING" localSheetId="3" hidden="1">#REF!</definedName>
    <definedName name="WORKING" localSheetId="4" hidden="1">#REF!</definedName>
    <definedName name="WORKING" localSheetId="5" hidden="1">#REF!</definedName>
    <definedName name="WORKING" localSheetId="6" hidden="1">#REF!</definedName>
    <definedName name="WORKING" localSheetId="7" hidden="1">#REF!</definedName>
    <definedName name="WORKING" localSheetId="8" hidden="1">#REF!</definedName>
    <definedName name="WORKING" localSheetId="9" hidden="1">#REF!</definedName>
    <definedName name="WORKING" localSheetId="10" hidden="1">#REF!</definedName>
    <definedName name="WORKING" localSheetId="11" hidden="1">#REF!</definedName>
    <definedName name="WORKING" localSheetId="12" hidden="1">#REF!</definedName>
    <definedName name="WORKING" localSheetId="13" hidden="1">#REF!</definedName>
    <definedName name="WORKING" localSheetId="14" hidden="1">#REF!</definedName>
    <definedName name="WORKING" localSheetId="15" hidden="1">#REF!</definedName>
    <definedName name="WORKING" localSheetId="16" hidden="1">#REF!</definedName>
    <definedName name="WORKING" localSheetId="17" hidden="1">#REF!</definedName>
    <definedName name="WORKING" localSheetId="18" hidden="1">#REF!</definedName>
    <definedName name="WORKING" localSheetId="19" hidden="1">#REF!</definedName>
    <definedName name="WORKING" localSheetId="20" hidden="1">#REF!</definedName>
    <definedName name="WORKING" localSheetId="21" hidden="1">#REF!</definedName>
    <definedName name="WORKING" localSheetId="22" hidden="1">#REF!</definedName>
    <definedName name="WORKING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6" l="1"/>
  <c r="S32" i="19" l="1"/>
  <c r="E7" i="26"/>
  <c r="C9" i="13"/>
  <c r="D9" i="13"/>
  <c r="R52" i="20" l="1"/>
  <c r="S57" i="20"/>
  <c r="S64" i="20"/>
  <c r="S92" i="20"/>
  <c r="Q92" i="20"/>
  <c r="R92" i="20"/>
  <c r="P92" i="20"/>
  <c r="R64" i="20"/>
  <c r="R57" i="20"/>
  <c r="S52" i="20"/>
  <c r="R44" i="20"/>
  <c r="S44" i="20"/>
  <c r="R40" i="20"/>
  <c r="S40" i="20"/>
  <c r="R32" i="20"/>
  <c r="S32" i="20"/>
  <c r="R22" i="20"/>
  <c r="S22" i="20"/>
  <c r="R15" i="20"/>
  <c r="S15" i="20"/>
  <c r="S52" i="19"/>
  <c r="S57" i="19"/>
  <c r="S64" i="19"/>
  <c r="S92" i="19"/>
  <c r="R22" i="19"/>
  <c r="S22" i="19"/>
  <c r="S15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D92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D64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D57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D52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D44" i="19"/>
  <c r="S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D40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D3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D22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D92" i="18"/>
  <c r="S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D64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D57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D52" i="18"/>
  <c r="S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D44" i="18"/>
  <c r="S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D40" i="18"/>
  <c r="S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D32" i="18"/>
  <c r="S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D15" i="18"/>
  <c r="D15" i="16"/>
  <c r="D15" i="15"/>
  <c r="R80" i="12" l="1"/>
  <c r="S80" i="12"/>
  <c r="S61" i="12"/>
  <c r="R61" i="12"/>
  <c r="S44" i="12"/>
  <c r="R44" i="12"/>
  <c r="S21" i="12"/>
  <c r="R21" i="12"/>
  <c r="S10" i="12"/>
  <c r="R10" i="12"/>
  <c r="S80" i="10"/>
  <c r="R10" i="11"/>
  <c r="S10" i="11"/>
  <c r="Q10" i="11"/>
  <c r="S21" i="11"/>
  <c r="Q21" i="11"/>
  <c r="R21" i="11"/>
  <c r="S44" i="11"/>
  <c r="Q44" i="11"/>
  <c r="R44" i="11"/>
  <c r="S61" i="11"/>
  <c r="R61" i="11"/>
  <c r="Q61" i="11"/>
  <c r="O80" i="11"/>
  <c r="R80" i="11"/>
  <c r="S80" i="11"/>
  <c r="Q80" i="11"/>
  <c r="D10" i="11"/>
  <c r="E80" i="10"/>
  <c r="F80" i="10"/>
  <c r="G80" i="10"/>
  <c r="H80" i="10"/>
  <c r="I80" i="10"/>
  <c r="J80" i="10"/>
  <c r="K80" i="10"/>
  <c r="L80" i="10"/>
  <c r="M80" i="10"/>
  <c r="N80" i="10"/>
  <c r="O80" i="10"/>
  <c r="P80" i="10"/>
  <c r="Q80" i="10"/>
  <c r="R80" i="10"/>
  <c r="D80" i="10"/>
  <c r="S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D61" i="10"/>
  <c r="S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D44" i="10"/>
  <c r="S21" i="10"/>
  <c r="R21" i="10"/>
  <c r="Q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D21" i="10"/>
  <c r="S10" i="10"/>
  <c r="I10" i="10"/>
  <c r="J10" i="10"/>
  <c r="K10" i="10"/>
  <c r="L10" i="10"/>
  <c r="M10" i="10"/>
  <c r="N10" i="10"/>
  <c r="O10" i="10"/>
  <c r="P10" i="10"/>
  <c r="Q10" i="10"/>
  <c r="R10" i="10"/>
  <c r="H10" i="10"/>
  <c r="L10" i="2"/>
  <c r="M6" i="1"/>
  <c r="S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D11" i="8"/>
  <c r="G26" i="1"/>
  <c r="S11" i="27" l="1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D11" i="27"/>
  <c r="E15" i="3" l="1"/>
  <c r="F15" i="3"/>
  <c r="G15" i="3"/>
  <c r="H15" i="3"/>
  <c r="I15" i="3"/>
  <c r="J15" i="3"/>
  <c r="K15" i="3"/>
  <c r="D15" i="3"/>
  <c r="E19" i="3"/>
  <c r="F19" i="3"/>
  <c r="G19" i="3"/>
  <c r="H19" i="3"/>
  <c r="I19" i="3"/>
  <c r="J19" i="3"/>
  <c r="K19" i="3"/>
  <c r="D19" i="3"/>
  <c r="E13" i="2"/>
  <c r="F13" i="2"/>
  <c r="G13" i="2"/>
  <c r="H13" i="2"/>
  <c r="I13" i="2"/>
  <c r="J13" i="2"/>
  <c r="K13" i="2"/>
  <c r="D13" i="2"/>
  <c r="D22" i="2"/>
  <c r="L21" i="2"/>
  <c r="L19" i="2"/>
  <c r="L17" i="2"/>
  <c r="L15" i="2"/>
  <c r="L14" i="2"/>
  <c r="L12" i="2"/>
  <c r="L8" i="2"/>
  <c r="L6" i="2"/>
  <c r="E7" i="2"/>
  <c r="F7" i="2"/>
  <c r="G7" i="2"/>
  <c r="H7" i="2"/>
  <c r="I7" i="2"/>
  <c r="J7" i="2"/>
  <c r="K7" i="2"/>
  <c r="D7" i="2"/>
  <c r="K22" i="2"/>
  <c r="J22" i="2"/>
  <c r="I22" i="2"/>
  <c r="H22" i="2"/>
  <c r="G22" i="2"/>
  <c r="F22" i="2"/>
  <c r="E22" i="2"/>
  <c r="E21" i="2"/>
  <c r="F21" i="2"/>
  <c r="G21" i="2"/>
  <c r="H21" i="2"/>
  <c r="I21" i="2"/>
  <c r="J21" i="2"/>
  <c r="K21" i="2"/>
  <c r="E12" i="2"/>
  <c r="F12" i="2"/>
  <c r="G12" i="2"/>
  <c r="H12" i="2"/>
  <c r="I12" i="2"/>
  <c r="J12" i="2"/>
  <c r="K12" i="2"/>
  <c r="D12" i="2"/>
  <c r="D21" i="2"/>
  <c r="L5" i="2"/>
  <c r="M24" i="1"/>
  <c r="M22" i="1"/>
  <c r="M20" i="1"/>
  <c r="M18" i="1"/>
  <c r="M17" i="1"/>
  <c r="M23" i="1"/>
  <c r="I26" i="1"/>
  <c r="J26" i="1"/>
  <c r="K26" i="1"/>
  <c r="D26" i="1"/>
  <c r="E25" i="1"/>
  <c r="E26" i="1" s="1"/>
  <c r="F25" i="1"/>
  <c r="F26" i="1" s="1"/>
  <c r="G25" i="1"/>
  <c r="H25" i="1"/>
  <c r="H26" i="1" s="1"/>
  <c r="I25" i="1"/>
  <c r="J25" i="1"/>
  <c r="K25" i="1"/>
  <c r="M25" i="1" s="1"/>
  <c r="D25" i="1"/>
  <c r="M21" i="1" l="1"/>
  <c r="M19" i="1"/>
  <c r="M16" i="1"/>
  <c r="M5" i="1"/>
  <c r="M7" i="1"/>
  <c r="M8" i="1"/>
  <c r="M9" i="1"/>
  <c r="M10" i="1"/>
  <c r="M11" i="1"/>
  <c r="M12" i="1"/>
  <c r="M13" i="1"/>
  <c r="E14" i="1"/>
  <c r="F14" i="1"/>
  <c r="G14" i="1"/>
  <c r="H14" i="1"/>
  <c r="I14" i="1"/>
  <c r="J14" i="1"/>
  <c r="K14" i="1"/>
  <c r="D14" i="1"/>
  <c r="D15" i="1" l="1"/>
  <c r="I15" i="1"/>
  <c r="H15" i="1"/>
  <c r="G15" i="1"/>
  <c r="K15" i="1"/>
  <c r="F15" i="1"/>
  <c r="J15" i="1"/>
  <c r="E15" i="1"/>
  <c r="M14" i="1"/>
  <c r="C291" i="22"/>
  <c r="D297" i="22"/>
  <c r="C297" i="22"/>
  <c r="D381" i="21" l="1"/>
  <c r="C381" i="21"/>
  <c r="C68" i="21"/>
  <c r="C116" i="21"/>
  <c r="D169" i="14" l="1"/>
  <c r="C169" i="14"/>
  <c r="D44" i="14"/>
  <c r="C44" i="14"/>
  <c r="D202" i="13"/>
  <c r="C202" i="13"/>
  <c r="D200" i="13"/>
  <c r="C200" i="13"/>
  <c r="R93" i="19" l="1"/>
  <c r="R93" i="18" l="1"/>
  <c r="S93" i="18"/>
  <c r="S93" i="19"/>
  <c r="Q10" i="9" l="1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Q6" i="9"/>
  <c r="P6" i="9"/>
  <c r="O6" i="9"/>
  <c r="N6" i="9"/>
  <c r="M6" i="9"/>
  <c r="M11" i="9" s="1"/>
  <c r="L6" i="9"/>
  <c r="K6" i="9"/>
  <c r="J6" i="9"/>
  <c r="I6" i="9"/>
  <c r="H6" i="9"/>
  <c r="G6" i="9"/>
  <c r="F6" i="9"/>
  <c r="E6" i="9"/>
  <c r="D6" i="9"/>
  <c r="C6" i="9"/>
  <c r="B6" i="9"/>
  <c r="N11" i="9" l="1"/>
  <c r="O11" i="9"/>
  <c r="P11" i="9"/>
  <c r="B11" i="9"/>
  <c r="C11" i="9"/>
  <c r="D11" i="9"/>
  <c r="K11" i="9"/>
  <c r="G11" i="9"/>
  <c r="L11" i="9"/>
  <c r="H11" i="9"/>
  <c r="J11" i="9"/>
  <c r="F11" i="9"/>
  <c r="I11" i="9"/>
  <c r="E11" i="9"/>
  <c r="Q11" i="9"/>
  <c r="C11" i="27"/>
  <c r="B11" i="27"/>
  <c r="R15" i="16" l="1"/>
  <c r="S15" i="16"/>
  <c r="R15" i="15"/>
  <c r="S15" i="15"/>
  <c r="C21" i="2" l="1"/>
  <c r="C22" i="2" s="1"/>
  <c r="K20" i="2"/>
  <c r="J20" i="2"/>
  <c r="K18" i="2"/>
  <c r="J16" i="2"/>
  <c r="K16" i="2"/>
  <c r="C25" i="1"/>
  <c r="C12" i="2"/>
  <c r="C13" i="2" s="1"/>
  <c r="K11" i="2"/>
  <c r="J11" i="2"/>
  <c r="D9" i="2"/>
  <c r="E9" i="2"/>
  <c r="F9" i="2"/>
  <c r="G9" i="2"/>
  <c r="H9" i="2"/>
  <c r="I9" i="2"/>
  <c r="J9" i="2"/>
  <c r="K9" i="2"/>
  <c r="C9" i="2"/>
  <c r="C7" i="2" l="1"/>
  <c r="C26" i="1" l="1"/>
  <c r="C14" i="1" l="1"/>
  <c r="C15" i="1" s="1"/>
  <c r="G17" i="26" l="1"/>
  <c r="G18" i="26" s="1"/>
  <c r="H17" i="26"/>
  <c r="H18" i="26" s="1"/>
  <c r="D17" i="26"/>
  <c r="C17" i="26"/>
  <c r="E13" i="26"/>
  <c r="E12" i="26"/>
  <c r="E11" i="26"/>
  <c r="E10" i="26"/>
  <c r="E9" i="26"/>
  <c r="E8" i="26"/>
  <c r="E15" i="26"/>
  <c r="C18" i="26" l="1"/>
  <c r="D18" i="26"/>
  <c r="C27" i="13"/>
  <c r="B52" i="19" l="1"/>
  <c r="C52" i="19"/>
  <c r="B92" i="18"/>
  <c r="C92" i="18"/>
  <c r="B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C15" i="15"/>
  <c r="C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B15" i="16"/>
  <c r="B47" i="12" l="1"/>
  <c r="C47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B48" i="12"/>
  <c r="C48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B49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B50" i="12"/>
  <c r="C50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B51" i="12"/>
  <c r="C51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B52" i="12"/>
  <c r="C52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B53" i="12"/>
  <c r="C53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B54" i="12"/>
  <c r="C54" i="12"/>
  <c r="D54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B55" i="12"/>
  <c r="C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B57" i="12"/>
  <c r="C57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B58" i="12"/>
  <c r="C58" i="12"/>
  <c r="D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B59" i="12"/>
  <c r="C59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B60" i="12"/>
  <c r="C60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C46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B46" i="12"/>
  <c r="F61" i="12" l="1"/>
  <c r="O61" i="12"/>
  <c r="N61" i="12"/>
  <c r="M61" i="12"/>
  <c r="L61" i="12"/>
  <c r="K61" i="12"/>
  <c r="E61" i="12"/>
  <c r="D61" i="12"/>
  <c r="J61" i="12"/>
  <c r="P61" i="12"/>
  <c r="H61" i="12"/>
  <c r="Q61" i="12"/>
  <c r="I61" i="12"/>
  <c r="G61" i="12"/>
  <c r="B61" i="12"/>
  <c r="C61" i="12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I11" i="26" l="1"/>
  <c r="C377" i="22" l="1"/>
  <c r="D377" i="22"/>
  <c r="C383" i="22"/>
  <c r="D383" i="22"/>
  <c r="C389" i="22"/>
  <c r="D389" i="22"/>
  <c r="C395" i="22"/>
  <c r="D395" i="22"/>
  <c r="C245" i="22"/>
  <c r="D245" i="22"/>
  <c r="C239" i="22"/>
  <c r="D239" i="22"/>
  <c r="C233" i="22"/>
  <c r="D233" i="22"/>
  <c r="C227" i="22"/>
  <c r="D227" i="22"/>
  <c r="C221" i="22"/>
  <c r="D221" i="22"/>
  <c r="C215" i="22"/>
  <c r="D215" i="22"/>
  <c r="C209" i="22"/>
  <c r="D209" i="22"/>
  <c r="C206" i="22"/>
  <c r="D206" i="22"/>
  <c r="C200" i="22"/>
  <c r="D200" i="22"/>
  <c r="C194" i="22"/>
  <c r="D194" i="22"/>
  <c r="C188" i="22"/>
  <c r="D188" i="22"/>
  <c r="C182" i="22"/>
  <c r="D182" i="22"/>
  <c r="C176" i="22"/>
  <c r="D176" i="22"/>
  <c r="C171" i="22"/>
  <c r="D171" i="22"/>
  <c r="C165" i="22"/>
  <c r="D165" i="22"/>
  <c r="C159" i="22"/>
  <c r="D159" i="22"/>
  <c r="C153" i="22"/>
  <c r="D153" i="22"/>
  <c r="C147" i="22"/>
  <c r="D147" i="22"/>
  <c r="C141" i="22"/>
  <c r="D141" i="22"/>
  <c r="C135" i="22"/>
  <c r="D135" i="22"/>
  <c r="C129" i="22"/>
  <c r="D129" i="22"/>
  <c r="C123" i="22"/>
  <c r="D123" i="22"/>
  <c r="C117" i="22"/>
  <c r="D117" i="22"/>
  <c r="D111" i="22"/>
  <c r="C111" i="22"/>
  <c r="D105" i="22"/>
  <c r="C105" i="22"/>
  <c r="C99" i="22"/>
  <c r="D99" i="22"/>
  <c r="D93" i="22"/>
  <c r="D87" i="22"/>
  <c r="D81" i="22"/>
  <c r="D75" i="22"/>
  <c r="D69" i="22"/>
  <c r="D63" i="22"/>
  <c r="D57" i="22"/>
  <c r="D51" i="22"/>
  <c r="D45" i="22"/>
  <c r="D39" i="22"/>
  <c r="D33" i="22"/>
  <c r="D27" i="22"/>
  <c r="D21" i="22"/>
  <c r="D15" i="22"/>
  <c r="D9" i="22"/>
  <c r="E19" i="26" l="1"/>
  <c r="I7" i="26"/>
  <c r="I19" i="26" l="1"/>
  <c r="B60" i="20" l="1"/>
  <c r="C60" i="20"/>
  <c r="D60" i="20"/>
  <c r="E60" i="20"/>
  <c r="F60" i="20"/>
  <c r="G60" i="20"/>
  <c r="H60" i="20"/>
  <c r="I60" i="20"/>
  <c r="J60" i="20"/>
  <c r="K60" i="20"/>
  <c r="L60" i="20"/>
  <c r="M60" i="20"/>
  <c r="N60" i="20"/>
  <c r="O60" i="20"/>
  <c r="P60" i="20"/>
  <c r="Q60" i="20"/>
  <c r="B61" i="20"/>
  <c r="C61" i="20"/>
  <c r="D61" i="20"/>
  <c r="E61" i="20"/>
  <c r="F61" i="20"/>
  <c r="G61" i="20"/>
  <c r="H61" i="20"/>
  <c r="I61" i="20"/>
  <c r="J61" i="20"/>
  <c r="K61" i="20"/>
  <c r="L61" i="20"/>
  <c r="M61" i="20"/>
  <c r="N61" i="20"/>
  <c r="O61" i="20"/>
  <c r="P61" i="20"/>
  <c r="Q61" i="20"/>
  <c r="B62" i="20"/>
  <c r="C62" i="20"/>
  <c r="D62" i="20"/>
  <c r="E62" i="20"/>
  <c r="F62" i="20"/>
  <c r="G62" i="20"/>
  <c r="H62" i="20"/>
  <c r="I62" i="20"/>
  <c r="J62" i="20"/>
  <c r="K62" i="20"/>
  <c r="L62" i="20"/>
  <c r="M62" i="20"/>
  <c r="N62" i="20"/>
  <c r="O62" i="20"/>
  <c r="P62" i="20"/>
  <c r="Q62" i="20"/>
  <c r="B63" i="20"/>
  <c r="C63" i="20"/>
  <c r="D63" i="20"/>
  <c r="E63" i="20"/>
  <c r="F63" i="20"/>
  <c r="G63" i="20"/>
  <c r="H63" i="20"/>
  <c r="I63" i="20"/>
  <c r="J63" i="20"/>
  <c r="K63" i="20"/>
  <c r="L63" i="20"/>
  <c r="M63" i="20"/>
  <c r="N63" i="20"/>
  <c r="O63" i="20"/>
  <c r="P63" i="20"/>
  <c r="Q63" i="20"/>
  <c r="C59" i="20"/>
  <c r="D59" i="20"/>
  <c r="E59" i="20"/>
  <c r="F59" i="20"/>
  <c r="G59" i="20"/>
  <c r="H59" i="20"/>
  <c r="I59" i="20"/>
  <c r="J59" i="20"/>
  <c r="K59" i="20"/>
  <c r="L59" i="20"/>
  <c r="M59" i="20"/>
  <c r="N59" i="20"/>
  <c r="O59" i="20"/>
  <c r="P59" i="20"/>
  <c r="Q59" i="20"/>
  <c r="B59" i="20"/>
  <c r="B55" i="20"/>
  <c r="C55" i="20"/>
  <c r="D55" i="20"/>
  <c r="E55" i="20"/>
  <c r="F55" i="20"/>
  <c r="G55" i="20"/>
  <c r="H55" i="20"/>
  <c r="I55" i="20"/>
  <c r="J55" i="20"/>
  <c r="K55" i="20"/>
  <c r="L55" i="20"/>
  <c r="M55" i="20"/>
  <c r="N55" i="20"/>
  <c r="O55" i="20"/>
  <c r="P55" i="20"/>
  <c r="Q55" i="20"/>
  <c r="B56" i="20"/>
  <c r="C56" i="20"/>
  <c r="D56" i="20"/>
  <c r="E56" i="20"/>
  <c r="F56" i="20"/>
  <c r="G56" i="20"/>
  <c r="H56" i="20"/>
  <c r="I56" i="20"/>
  <c r="J56" i="20"/>
  <c r="K56" i="20"/>
  <c r="L56" i="20"/>
  <c r="M56" i="20"/>
  <c r="N56" i="20"/>
  <c r="O56" i="20"/>
  <c r="P56" i="20"/>
  <c r="Q56" i="20"/>
  <c r="C54" i="20"/>
  <c r="D54" i="20"/>
  <c r="E54" i="20"/>
  <c r="F54" i="20"/>
  <c r="G54" i="20"/>
  <c r="H54" i="20"/>
  <c r="I54" i="20"/>
  <c r="J54" i="20"/>
  <c r="K54" i="20"/>
  <c r="L54" i="20"/>
  <c r="M54" i="20"/>
  <c r="N54" i="20"/>
  <c r="O54" i="20"/>
  <c r="P54" i="20"/>
  <c r="Q54" i="20"/>
  <c r="B54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N48" i="20"/>
  <c r="O48" i="20"/>
  <c r="P48" i="20"/>
  <c r="Q48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N49" i="20"/>
  <c r="O49" i="20"/>
  <c r="P49" i="20"/>
  <c r="Q49" i="20"/>
  <c r="B50" i="20"/>
  <c r="C50" i="20"/>
  <c r="D50" i="20"/>
  <c r="E50" i="20"/>
  <c r="F50" i="20"/>
  <c r="G50" i="20"/>
  <c r="H50" i="20"/>
  <c r="I50" i="20"/>
  <c r="J50" i="20"/>
  <c r="K50" i="20"/>
  <c r="L50" i="20"/>
  <c r="M50" i="20"/>
  <c r="N50" i="20"/>
  <c r="O50" i="20"/>
  <c r="P50" i="20"/>
  <c r="Q50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N51" i="20"/>
  <c r="O51" i="20"/>
  <c r="P51" i="20"/>
  <c r="Q51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B46" i="20"/>
  <c r="P43" i="20"/>
  <c r="B43" i="20"/>
  <c r="C43" i="20"/>
  <c r="D43" i="20"/>
  <c r="E43" i="20"/>
  <c r="F43" i="20"/>
  <c r="G43" i="20"/>
  <c r="H43" i="20"/>
  <c r="I43" i="20"/>
  <c r="J43" i="20"/>
  <c r="K43" i="20"/>
  <c r="L43" i="20"/>
  <c r="M43" i="20"/>
  <c r="N43" i="20"/>
  <c r="O43" i="20"/>
  <c r="Q43" i="20"/>
  <c r="C42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B42" i="20"/>
  <c r="B35" i="20"/>
  <c r="C35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B36" i="20"/>
  <c r="C36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B37" i="20"/>
  <c r="C37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B38" i="20"/>
  <c r="C38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B39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B34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B26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B27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B28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B29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B30" i="20"/>
  <c r="C30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C24" i="20"/>
  <c r="D24" i="20"/>
  <c r="B24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B17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C7" i="20"/>
  <c r="B7" i="20"/>
  <c r="B80" i="11"/>
  <c r="B79" i="12"/>
  <c r="B6" i="17"/>
  <c r="B64" i="12"/>
  <c r="C64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B65" i="12"/>
  <c r="C65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B66" i="12"/>
  <c r="C66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B67" i="12"/>
  <c r="C67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B68" i="12"/>
  <c r="C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B69" i="12"/>
  <c r="C69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B70" i="12"/>
  <c r="C70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B71" i="12"/>
  <c r="C71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B72" i="12"/>
  <c r="C72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B74" i="12"/>
  <c r="C74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B75" i="12"/>
  <c r="C75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B76" i="12"/>
  <c r="C76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B77" i="12"/>
  <c r="C77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B78" i="12"/>
  <c r="C78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C79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C63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B63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B27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B29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B30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B31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B32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B33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B34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B37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B38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B41" i="12"/>
  <c r="C41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B42" i="12"/>
  <c r="C42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B43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B23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B12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B7" i="12"/>
  <c r="L10" i="12" l="1"/>
  <c r="C32" i="20"/>
  <c r="P32" i="20"/>
  <c r="Q40" i="20"/>
  <c r="Q44" i="20"/>
  <c r="Q15" i="20"/>
  <c r="P40" i="20"/>
  <c r="P44" i="20"/>
  <c r="Q32" i="20"/>
  <c r="Q22" i="20"/>
  <c r="Q52" i="20"/>
  <c r="Q57" i="20"/>
  <c r="Q64" i="20"/>
  <c r="P22" i="20"/>
  <c r="P52" i="20"/>
  <c r="P57" i="20"/>
  <c r="P64" i="20"/>
  <c r="P15" i="20"/>
  <c r="N10" i="12"/>
  <c r="M10" i="12"/>
  <c r="P10" i="12"/>
  <c r="D10" i="12"/>
  <c r="P21" i="12"/>
  <c r="P44" i="12"/>
  <c r="D44" i="12"/>
  <c r="P80" i="12"/>
  <c r="D80" i="12"/>
  <c r="O10" i="12"/>
  <c r="O80" i="12"/>
  <c r="N44" i="12"/>
  <c r="M80" i="12"/>
  <c r="K21" i="12"/>
  <c r="K80" i="12"/>
  <c r="J10" i="12"/>
  <c r="J80" i="12"/>
  <c r="I10" i="12"/>
  <c r="I21" i="12"/>
  <c r="I44" i="12"/>
  <c r="I80" i="12"/>
  <c r="N21" i="12"/>
  <c r="N80" i="12"/>
  <c r="M44" i="12"/>
  <c r="L80" i="12"/>
  <c r="K10" i="12"/>
  <c r="H10" i="12"/>
  <c r="H21" i="12"/>
  <c r="H44" i="12"/>
  <c r="H80" i="12"/>
  <c r="L21" i="12"/>
  <c r="G10" i="12"/>
  <c r="G44" i="12"/>
  <c r="G80" i="12"/>
  <c r="K44" i="12"/>
  <c r="F10" i="12"/>
  <c r="F44" i="12"/>
  <c r="F80" i="12"/>
  <c r="O21" i="12"/>
  <c r="O44" i="12"/>
  <c r="M21" i="12"/>
  <c r="L44" i="12"/>
  <c r="J21" i="12"/>
  <c r="J44" i="12"/>
  <c r="G21" i="12"/>
  <c r="F21" i="12"/>
  <c r="Q10" i="12"/>
  <c r="E10" i="12"/>
  <c r="Q21" i="12"/>
  <c r="E21" i="12"/>
  <c r="Q44" i="12"/>
  <c r="E44" i="12"/>
  <c r="Q80" i="12"/>
  <c r="E80" i="12"/>
  <c r="H32" i="20"/>
  <c r="D32" i="20"/>
  <c r="L32" i="20"/>
  <c r="B15" i="20"/>
  <c r="G15" i="20"/>
  <c r="B22" i="20"/>
  <c r="J22" i="20"/>
  <c r="F22" i="20"/>
  <c r="B32" i="20"/>
  <c r="C15" i="20"/>
  <c r="G32" i="20"/>
  <c r="G22" i="20"/>
  <c r="C22" i="20"/>
  <c r="L15" i="20"/>
  <c r="D15" i="20"/>
  <c r="F15" i="20"/>
  <c r="M15" i="20"/>
  <c r="E15" i="20"/>
  <c r="L22" i="20"/>
  <c r="D22" i="20"/>
  <c r="J32" i="20"/>
  <c r="F32" i="20"/>
  <c r="D21" i="12"/>
  <c r="C10" i="12"/>
  <c r="C21" i="12"/>
  <c r="C44" i="12"/>
  <c r="C80" i="12"/>
  <c r="B44" i="12"/>
  <c r="B80" i="12"/>
  <c r="O22" i="20"/>
  <c r="K22" i="20"/>
  <c r="K32" i="20"/>
  <c r="I15" i="20"/>
  <c r="H22" i="20"/>
  <c r="H15" i="20"/>
  <c r="I32" i="20"/>
  <c r="I22" i="20"/>
  <c r="K15" i="20"/>
  <c r="J15" i="20"/>
  <c r="B21" i="12"/>
  <c r="B10" i="12"/>
  <c r="O15" i="20"/>
  <c r="N22" i="20"/>
  <c r="N15" i="20"/>
  <c r="M22" i="20"/>
  <c r="O32" i="20"/>
  <c r="N32" i="20"/>
  <c r="M32" i="20"/>
  <c r="E22" i="20"/>
  <c r="E32" i="20"/>
  <c r="D14" i="17" l="1"/>
  <c r="P11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Q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B14" i="17"/>
  <c r="C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C6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C15" i="17" l="1"/>
  <c r="P15" i="17"/>
  <c r="N15" i="17"/>
  <c r="L15" i="17"/>
  <c r="J15" i="17"/>
  <c r="H15" i="17"/>
  <c r="F15" i="17"/>
  <c r="M15" i="17"/>
  <c r="G15" i="17"/>
  <c r="E15" i="17"/>
  <c r="B15" i="17"/>
  <c r="O15" i="17"/>
  <c r="I15" i="17"/>
  <c r="D15" i="17"/>
  <c r="Q15" i="17"/>
  <c r="K15" i="17"/>
  <c r="C175" i="14" l="1"/>
  <c r="D181" i="14"/>
  <c r="D204" i="14"/>
  <c r="D216" i="14"/>
  <c r="C234" i="14"/>
  <c r="C246" i="14"/>
  <c r="C258" i="14"/>
  <c r="D276" i="14"/>
  <c r="C294" i="14"/>
  <c r="C210" i="14"/>
  <c r="C188" i="13"/>
  <c r="D188" i="13"/>
  <c r="C153" i="13"/>
  <c r="D153" i="13"/>
  <c r="C277" i="21" l="1"/>
  <c r="D277" i="21"/>
  <c r="C224" i="21"/>
  <c r="C86" i="21"/>
  <c r="C27" i="22"/>
  <c r="C15" i="22"/>
  <c r="C9" i="22"/>
  <c r="P93" i="19" l="1"/>
  <c r="Q93" i="19"/>
  <c r="Q93" i="18"/>
  <c r="P93" i="18"/>
  <c r="P93" i="20"/>
  <c r="Q93" i="20"/>
  <c r="C80" i="11" l="1"/>
  <c r="D80" i="11"/>
  <c r="E80" i="11"/>
  <c r="F80" i="11"/>
  <c r="G80" i="11"/>
  <c r="H80" i="11"/>
  <c r="I80" i="11"/>
  <c r="J80" i="11"/>
  <c r="K80" i="11"/>
  <c r="L80" i="11"/>
  <c r="M80" i="11"/>
  <c r="N80" i="11"/>
  <c r="P80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B10" i="11"/>
  <c r="C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C19" i="3" l="1"/>
  <c r="C15" i="3"/>
  <c r="J18" i="2"/>
  <c r="I16" i="2"/>
  <c r="D224" i="21" l="1"/>
  <c r="C9" i="21" l="1"/>
  <c r="C9" i="14"/>
  <c r="I8" i="26" l="1"/>
  <c r="I9" i="26"/>
  <c r="I10" i="26"/>
  <c r="I12" i="26"/>
  <c r="I13" i="26"/>
  <c r="E14" i="26"/>
  <c r="I14" i="26"/>
  <c r="I15" i="26"/>
  <c r="E16" i="26"/>
  <c r="I16" i="26"/>
  <c r="E18" i="26" l="1"/>
  <c r="E17" i="26"/>
  <c r="I17" i="26"/>
  <c r="D371" i="22" l="1"/>
  <c r="C371" i="22"/>
  <c r="D365" i="22"/>
  <c r="C365" i="22"/>
  <c r="D359" i="22"/>
  <c r="C359" i="22"/>
  <c r="D354" i="22"/>
  <c r="C354" i="22"/>
  <c r="D348" i="22"/>
  <c r="C348" i="22"/>
  <c r="D345" i="22"/>
  <c r="C345" i="22"/>
  <c r="D339" i="22"/>
  <c r="C339" i="22"/>
  <c r="D333" i="22"/>
  <c r="C333" i="22"/>
  <c r="D327" i="22"/>
  <c r="C327" i="22"/>
  <c r="D321" i="22"/>
  <c r="C321" i="22"/>
  <c r="D315" i="22"/>
  <c r="C315" i="22"/>
  <c r="D309" i="22"/>
  <c r="C309" i="22"/>
  <c r="D303" i="22"/>
  <c r="C303" i="22"/>
  <c r="D291" i="22"/>
  <c r="D287" i="22"/>
  <c r="C287" i="22"/>
  <c r="D281" i="22"/>
  <c r="C281" i="22"/>
  <c r="D275" i="22"/>
  <c r="C275" i="22"/>
  <c r="D269" i="22"/>
  <c r="C269" i="22"/>
  <c r="D263" i="22"/>
  <c r="C263" i="22"/>
  <c r="D257" i="22"/>
  <c r="C257" i="22"/>
  <c r="D251" i="22"/>
  <c r="C251" i="22"/>
  <c r="C93" i="22"/>
  <c r="C87" i="22"/>
  <c r="C81" i="22"/>
  <c r="C75" i="22"/>
  <c r="C69" i="22"/>
  <c r="C63" i="22"/>
  <c r="C57" i="22"/>
  <c r="C51" i="22"/>
  <c r="C45" i="22"/>
  <c r="C39" i="22"/>
  <c r="C33" i="22"/>
  <c r="C21" i="22"/>
  <c r="D369" i="21"/>
  <c r="C369" i="21"/>
  <c r="D363" i="21"/>
  <c r="C363" i="21"/>
  <c r="D357" i="21"/>
  <c r="C357" i="21"/>
  <c r="D351" i="21"/>
  <c r="C351" i="21"/>
  <c r="D345" i="21"/>
  <c r="C345" i="21"/>
  <c r="D339" i="21"/>
  <c r="C339" i="21"/>
  <c r="D333" i="21"/>
  <c r="C333" i="21"/>
  <c r="D330" i="21"/>
  <c r="C330" i="21"/>
  <c r="D324" i="21"/>
  <c r="C324" i="21"/>
  <c r="D318" i="21"/>
  <c r="C318" i="21"/>
  <c r="D312" i="21"/>
  <c r="C312" i="21"/>
  <c r="D306" i="21"/>
  <c r="C306" i="21"/>
  <c r="D300" i="21"/>
  <c r="C300" i="21"/>
  <c r="D294" i="21"/>
  <c r="C294" i="21"/>
  <c r="D288" i="21"/>
  <c r="C288" i="21"/>
  <c r="D283" i="21"/>
  <c r="C283" i="21"/>
  <c r="D272" i="21"/>
  <c r="C272" i="21"/>
  <c r="D266" i="21"/>
  <c r="C266" i="21"/>
  <c r="D260" i="21"/>
  <c r="C260" i="21"/>
  <c r="D254" i="21"/>
  <c r="C254" i="21"/>
  <c r="D248" i="21"/>
  <c r="C248" i="21"/>
  <c r="D242" i="21"/>
  <c r="C242" i="21"/>
  <c r="D236" i="21"/>
  <c r="C236" i="21"/>
  <c r="D230" i="21"/>
  <c r="C230" i="21"/>
  <c r="D218" i="21"/>
  <c r="C218" i="21"/>
  <c r="D212" i="21"/>
  <c r="C212" i="21"/>
  <c r="D206" i="21"/>
  <c r="C206" i="21"/>
  <c r="D200" i="21"/>
  <c r="C200" i="21"/>
  <c r="D194" i="21"/>
  <c r="C194" i="21"/>
  <c r="D188" i="21"/>
  <c r="C188" i="21"/>
  <c r="D182" i="21"/>
  <c r="C182" i="21"/>
  <c r="D176" i="21"/>
  <c r="C176" i="21"/>
  <c r="D170" i="21"/>
  <c r="C170" i="21"/>
  <c r="D164" i="21"/>
  <c r="C164" i="21"/>
  <c r="D158" i="21"/>
  <c r="C158" i="21"/>
  <c r="D152" i="21"/>
  <c r="C152" i="21"/>
  <c r="D146" i="21"/>
  <c r="C146" i="21"/>
  <c r="D140" i="21"/>
  <c r="C140" i="21"/>
  <c r="D134" i="21"/>
  <c r="C134" i="21"/>
  <c r="D128" i="21"/>
  <c r="C128" i="21"/>
  <c r="D122" i="21"/>
  <c r="C122" i="21"/>
  <c r="D116" i="21"/>
  <c r="D110" i="21"/>
  <c r="C110" i="21"/>
  <c r="D104" i="21"/>
  <c r="C104" i="21"/>
  <c r="D98" i="21"/>
  <c r="C98" i="21"/>
  <c r="D92" i="21"/>
  <c r="C92" i="21"/>
  <c r="D86" i="21"/>
  <c r="D80" i="21"/>
  <c r="C80" i="21"/>
  <c r="D74" i="21"/>
  <c r="C74" i="21"/>
  <c r="D68" i="21"/>
  <c r="D63" i="21"/>
  <c r="C63" i="21"/>
  <c r="D57" i="21"/>
  <c r="C57" i="21"/>
  <c r="D51" i="21"/>
  <c r="C51" i="21"/>
  <c r="D45" i="21"/>
  <c r="C45" i="21"/>
  <c r="D39" i="21"/>
  <c r="C39" i="21"/>
  <c r="D33" i="21"/>
  <c r="C33" i="21"/>
  <c r="D27" i="21"/>
  <c r="C27" i="21"/>
  <c r="D21" i="21"/>
  <c r="C21" i="21"/>
  <c r="D15" i="21"/>
  <c r="C15" i="21"/>
  <c r="D9" i="21"/>
  <c r="O92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O64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C92" i="19"/>
  <c r="B92" i="19"/>
  <c r="C64" i="19"/>
  <c r="B64" i="19"/>
  <c r="C57" i="19"/>
  <c r="B57" i="19"/>
  <c r="C44" i="19"/>
  <c r="B44" i="19"/>
  <c r="C40" i="19"/>
  <c r="B40" i="19"/>
  <c r="C32" i="19"/>
  <c r="B32" i="19"/>
  <c r="C22" i="19"/>
  <c r="B22" i="19"/>
  <c r="D15" i="19"/>
  <c r="C15" i="19"/>
  <c r="B15" i="19"/>
  <c r="C64" i="18"/>
  <c r="B64" i="18"/>
  <c r="C57" i="18"/>
  <c r="B57" i="18"/>
  <c r="C52" i="18"/>
  <c r="B52" i="18"/>
  <c r="C44" i="18"/>
  <c r="B44" i="18"/>
  <c r="C40" i="18"/>
  <c r="B40" i="18"/>
  <c r="C32" i="18"/>
  <c r="B32" i="18"/>
  <c r="D22" i="18"/>
  <c r="C22" i="18"/>
  <c r="B22" i="18"/>
  <c r="C15" i="18"/>
  <c r="B15" i="18"/>
  <c r="F93" i="19" l="1"/>
  <c r="E93" i="19"/>
  <c r="G93" i="19"/>
  <c r="J93" i="19"/>
  <c r="K93" i="19"/>
  <c r="M93" i="19"/>
  <c r="L93" i="19"/>
  <c r="N93" i="19"/>
  <c r="I93" i="19"/>
  <c r="H93" i="19"/>
  <c r="O93" i="19"/>
  <c r="C93" i="19"/>
  <c r="D93" i="19"/>
  <c r="B93" i="18"/>
  <c r="N93" i="18"/>
  <c r="M93" i="18"/>
  <c r="O93" i="18"/>
  <c r="D93" i="18"/>
  <c r="E93" i="18"/>
  <c r="H93" i="18"/>
  <c r="C93" i="18"/>
  <c r="I93" i="18"/>
  <c r="J93" i="18"/>
  <c r="F93" i="18"/>
  <c r="G93" i="18"/>
  <c r="K93" i="18"/>
  <c r="L93" i="18"/>
  <c r="B93" i="20"/>
  <c r="F93" i="20"/>
  <c r="G93" i="20"/>
  <c r="D93" i="20"/>
  <c r="E93" i="20"/>
  <c r="H93" i="20"/>
  <c r="I93" i="20"/>
  <c r="N93" i="20"/>
  <c r="J93" i="20"/>
  <c r="O93" i="20"/>
  <c r="K93" i="20"/>
  <c r="L93" i="20"/>
  <c r="B93" i="19"/>
  <c r="M93" i="20"/>
  <c r="C93" i="20"/>
  <c r="D306" i="14"/>
  <c r="C306" i="14"/>
  <c r="D300" i="14"/>
  <c r="C300" i="14"/>
  <c r="D294" i="14"/>
  <c r="D288" i="14"/>
  <c r="C288" i="14"/>
  <c r="D282" i="14"/>
  <c r="C282" i="14"/>
  <c r="C276" i="14"/>
  <c r="D270" i="14"/>
  <c r="C270" i="14"/>
  <c r="D264" i="14"/>
  <c r="C264" i="14"/>
  <c r="D258" i="14"/>
  <c r="D252" i="14"/>
  <c r="C252" i="14"/>
  <c r="D246" i="14"/>
  <c r="D240" i="14"/>
  <c r="C240" i="14"/>
  <c r="D234" i="14"/>
  <c r="D228" i="14"/>
  <c r="C228" i="14"/>
  <c r="D222" i="14"/>
  <c r="C222" i="14"/>
  <c r="C216" i="14"/>
  <c r="D210" i="14"/>
  <c r="C204" i="14"/>
  <c r="D198" i="14"/>
  <c r="C198" i="14"/>
  <c r="D192" i="14"/>
  <c r="C192" i="14"/>
  <c r="D186" i="14"/>
  <c r="C186" i="14"/>
  <c r="C181" i="14"/>
  <c r="D175" i="14"/>
  <c r="D165" i="14"/>
  <c r="C165" i="14"/>
  <c r="D159" i="14"/>
  <c r="C159" i="14"/>
  <c r="D153" i="14"/>
  <c r="C153" i="14"/>
  <c r="D147" i="14"/>
  <c r="C147" i="14"/>
  <c r="D141" i="14"/>
  <c r="C141" i="14"/>
  <c r="D135" i="14"/>
  <c r="C135" i="14"/>
  <c r="D130" i="14"/>
  <c r="C130" i="14"/>
  <c r="D124" i="14"/>
  <c r="C124" i="14"/>
  <c r="D118" i="14"/>
  <c r="C118" i="14"/>
  <c r="D112" i="14"/>
  <c r="C112" i="14"/>
  <c r="D106" i="14"/>
  <c r="C106" i="14"/>
  <c r="D102" i="14"/>
  <c r="C102" i="14"/>
  <c r="D96" i="14"/>
  <c r="C96" i="14"/>
  <c r="D90" i="14"/>
  <c r="C90" i="14"/>
  <c r="D84" i="14"/>
  <c r="C84" i="14"/>
  <c r="D78" i="14"/>
  <c r="C78" i="14"/>
  <c r="D74" i="14"/>
  <c r="C74" i="14"/>
  <c r="D68" i="14"/>
  <c r="C68" i="14"/>
  <c r="D62" i="14"/>
  <c r="C62" i="14"/>
  <c r="D56" i="14"/>
  <c r="C56" i="14"/>
  <c r="D50" i="14"/>
  <c r="C50" i="14"/>
  <c r="D38" i="14"/>
  <c r="C38" i="14"/>
  <c r="D32" i="14"/>
  <c r="C32" i="14"/>
  <c r="D27" i="14"/>
  <c r="C27" i="14"/>
  <c r="D21" i="14"/>
  <c r="C21" i="14"/>
  <c r="D15" i="14"/>
  <c r="C15" i="14"/>
  <c r="D9" i="14"/>
  <c r="D364" i="13"/>
  <c r="C364" i="13"/>
  <c r="D358" i="13"/>
  <c r="C358" i="13"/>
  <c r="D352" i="13"/>
  <c r="C352" i="13"/>
  <c r="D346" i="13"/>
  <c r="C346" i="13"/>
  <c r="D340" i="13"/>
  <c r="C340" i="13"/>
  <c r="D334" i="13"/>
  <c r="C334" i="13"/>
  <c r="D328" i="13"/>
  <c r="C328" i="13"/>
  <c r="D322" i="13"/>
  <c r="C322" i="13"/>
  <c r="D316" i="13"/>
  <c r="C316" i="13"/>
  <c r="D310" i="13"/>
  <c r="C310" i="13"/>
  <c r="D304" i="13"/>
  <c r="C304" i="13"/>
  <c r="D298" i="13"/>
  <c r="C298" i="13"/>
  <c r="D292" i="13"/>
  <c r="C292" i="13"/>
  <c r="D286" i="13"/>
  <c r="C286" i="13"/>
  <c r="D280" i="13"/>
  <c r="C280" i="13"/>
  <c r="D274" i="13"/>
  <c r="C274" i="13"/>
  <c r="D268" i="13"/>
  <c r="C268" i="13"/>
  <c r="D262" i="13"/>
  <c r="C262" i="13"/>
  <c r="D256" i="13"/>
  <c r="C256" i="13"/>
  <c r="D250" i="13"/>
  <c r="C250" i="13"/>
  <c r="D244" i="13"/>
  <c r="C244" i="13"/>
  <c r="D238" i="13"/>
  <c r="C238" i="13"/>
  <c r="D232" i="13"/>
  <c r="C232" i="13"/>
  <c r="D226" i="13"/>
  <c r="C226" i="13"/>
  <c r="D220" i="13"/>
  <c r="C220" i="13"/>
  <c r="D214" i="13"/>
  <c r="C214" i="13"/>
  <c r="D208" i="13"/>
  <c r="C208" i="13"/>
  <c r="D194" i="13"/>
  <c r="C194" i="13"/>
  <c r="D183" i="13"/>
  <c r="C183" i="13"/>
  <c r="D177" i="13"/>
  <c r="C177" i="13"/>
  <c r="D171" i="13"/>
  <c r="C171" i="13"/>
  <c r="D165" i="13"/>
  <c r="C165" i="13"/>
  <c r="D159" i="13"/>
  <c r="C159" i="13"/>
  <c r="D147" i="13"/>
  <c r="C147" i="13"/>
  <c r="D141" i="13"/>
  <c r="C141" i="13"/>
  <c r="D135" i="13"/>
  <c r="C135" i="13"/>
  <c r="D129" i="13"/>
  <c r="C129" i="13"/>
  <c r="D123" i="13"/>
  <c r="C123" i="13"/>
  <c r="D117" i="13"/>
  <c r="C117" i="13"/>
  <c r="C111" i="13"/>
  <c r="D111" i="13" s="1"/>
  <c r="D105" i="13"/>
  <c r="C105" i="13"/>
  <c r="D99" i="13"/>
  <c r="C99" i="13"/>
  <c r="D93" i="13"/>
  <c r="C93" i="13"/>
  <c r="D87" i="13"/>
  <c r="C87" i="13"/>
  <c r="D81" i="13"/>
  <c r="C81" i="13"/>
  <c r="D75" i="13"/>
  <c r="C75" i="13"/>
  <c r="D69" i="13"/>
  <c r="C69" i="13"/>
  <c r="D63" i="13"/>
  <c r="C63" i="13"/>
  <c r="D57" i="13"/>
  <c r="C57" i="13"/>
  <c r="D51" i="13"/>
  <c r="C51" i="13"/>
  <c r="D45" i="13"/>
  <c r="C45" i="13"/>
  <c r="D39" i="13"/>
  <c r="C39" i="13"/>
  <c r="D33" i="13"/>
  <c r="C33" i="13"/>
  <c r="D27" i="13"/>
  <c r="D21" i="13"/>
  <c r="C21" i="13"/>
  <c r="D15" i="13"/>
  <c r="C15" i="13"/>
  <c r="C80" i="10"/>
  <c r="B80" i="10"/>
  <c r="C61" i="10"/>
  <c r="B61" i="10"/>
  <c r="C44" i="10"/>
  <c r="B44" i="10"/>
  <c r="C21" i="10"/>
  <c r="B21" i="10"/>
  <c r="G10" i="10"/>
  <c r="F10" i="10"/>
  <c r="E10" i="10"/>
  <c r="D10" i="10"/>
  <c r="C10" i="10"/>
  <c r="B10" i="10"/>
  <c r="C11" i="8"/>
  <c r="B11" i="8"/>
  <c r="H20" i="2" l="1"/>
  <c r="H18" i="2"/>
  <c r="H16" i="2"/>
  <c r="H11" i="2"/>
  <c r="I20" i="2" l="1"/>
  <c r="G20" i="2"/>
  <c r="F20" i="2"/>
  <c r="E20" i="2"/>
  <c r="D20" i="2"/>
  <c r="C20" i="2"/>
  <c r="I18" i="2"/>
  <c r="G18" i="2"/>
  <c r="F18" i="2"/>
  <c r="E18" i="2"/>
  <c r="D18" i="2"/>
  <c r="C18" i="2"/>
  <c r="G16" i="2"/>
  <c r="F16" i="2"/>
  <c r="E16" i="2"/>
  <c r="D16" i="2"/>
  <c r="C16" i="2"/>
  <c r="I11" i="2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<sst xmlns="http://schemas.openxmlformats.org/spreadsheetml/2006/main" count="3116" uniqueCount="431">
  <si>
    <t>HS Code</t>
  </si>
  <si>
    <t>Commodity</t>
  </si>
  <si>
    <t>2015-16</t>
  </si>
  <si>
    <t>2016-17</t>
  </si>
  <si>
    <t>2017-18</t>
  </si>
  <si>
    <t>2018-19</t>
  </si>
  <si>
    <t xml:space="preserve"> CAGR  (%) </t>
  </si>
  <si>
    <t>Total National Exports of which</t>
  </si>
  <si>
    <t>INORGANIC CHEMICALS</t>
  </si>
  <si>
    <t xml:space="preserve">ORGANIC CHEMICALS </t>
  </si>
  <si>
    <t>TANNING OR DYEING</t>
  </si>
  <si>
    <t>MISCELLANEOUS CHEMICAL PRODUCTS.</t>
  </si>
  <si>
    <t xml:space="preserve">PLASTIC AND ARTICLES THEREOF. </t>
  </si>
  <si>
    <t xml:space="preserve">SYNTHETIC RUBBER AND FACTICE </t>
  </si>
  <si>
    <t xml:space="preserve">MAN-MADE FILAMENTS. </t>
  </si>
  <si>
    <t xml:space="preserve">MAN-MADE STAPLE FIBRES. </t>
  </si>
  <si>
    <t>A:Total Chemicals and Petrochemical Products</t>
  </si>
  <si>
    <t>% share in total export</t>
  </si>
  <si>
    <t>Total National Imports of which</t>
  </si>
  <si>
    <t>B: Total Chemicals and Petrochemical Products</t>
  </si>
  <si>
    <t>% share in total import</t>
  </si>
  <si>
    <t xml:space="preserve"> CARG  (%) </t>
  </si>
  <si>
    <t>Chemicals and Chemical Products (excluding Pharmaceutical Products  and Fertilizers)</t>
  </si>
  <si>
    <t xml:space="preserve">Pharmaceutical Products   </t>
  </si>
  <si>
    <t>Fertilisers</t>
  </si>
  <si>
    <t>A: Total Chemicals and Chemical Products (including Pharmaceutical Products  and Fertilizers)</t>
  </si>
  <si>
    <t>Total National Net Imports of which</t>
  </si>
  <si>
    <t xml:space="preserve">Net Imports of Total Chemicals and Chemical Products  (excluding Pharmaceutical Products  and Fertilizers) </t>
  </si>
  <si>
    <t xml:space="preserve">Net Imports of Total Chemicals and Chemical Products  (including Pharmaceutical Products  and Fertilizers) </t>
  </si>
  <si>
    <t>2019-20</t>
  </si>
  <si>
    <t>2020-21</t>
  </si>
  <si>
    <t>28,29,32,38,39,4002, 54 &amp; 55</t>
  </si>
  <si>
    <t>2021-22</t>
  </si>
  <si>
    <t>B: Total Chemicals and chemical Products (including Pharmaceutical Products  and Fertilizers)</t>
  </si>
  <si>
    <t>(Rs. in Crore)</t>
  </si>
  <si>
    <r>
      <rPr>
        <b/>
        <i/>
        <sz val="11"/>
        <color rgb="FF000000"/>
        <rFont val="Calibri"/>
        <family val="2"/>
        <scheme val="minor"/>
      </rPr>
      <t>Chapter 28:</t>
    </r>
    <r>
      <rPr>
        <i/>
        <sz val="11"/>
        <color rgb="FF000000"/>
        <rFont val="Calibri"/>
        <family val="2"/>
        <scheme val="minor"/>
      </rPr>
      <t xml:space="preserve"> Inorganic Chemicals; Organic or Inorganic Compounds of Precious Metals, of Rare-Earth Metals, of Radioactive Elements or of Isotopes; </t>
    </r>
    <r>
      <rPr>
        <b/>
        <i/>
        <sz val="11"/>
        <color rgb="FF000000"/>
        <rFont val="Calibri"/>
        <family val="2"/>
        <scheme val="minor"/>
      </rPr>
      <t>Chapter 29:</t>
    </r>
    <r>
      <rPr>
        <i/>
        <sz val="11"/>
        <color rgb="FF000000"/>
        <rFont val="Calibri"/>
        <family val="2"/>
        <scheme val="minor"/>
      </rPr>
      <t xml:space="preserve"> Organic Chemicals; </t>
    </r>
    <r>
      <rPr>
        <b/>
        <i/>
        <sz val="11"/>
        <color rgb="FF000000"/>
        <rFont val="Calibri"/>
        <family val="2"/>
        <scheme val="minor"/>
      </rPr>
      <t>Chapter 32:</t>
    </r>
    <r>
      <rPr>
        <i/>
        <sz val="11"/>
        <color rgb="FF000000"/>
        <rFont val="Calibri"/>
        <family val="2"/>
        <scheme val="minor"/>
      </rPr>
      <t xml:space="preserve"> Tanning or Dyeing Extracts; Tannins and their Derivatives; Dyes, Pigments and Other Colouring Matter; Paints and Varnishes; Putty and other Mastics; Inks; </t>
    </r>
    <r>
      <rPr>
        <b/>
        <i/>
        <sz val="11"/>
        <color rgb="FF000000"/>
        <rFont val="Calibri"/>
        <family val="2"/>
        <scheme val="minor"/>
      </rPr>
      <t>Chapter 38:</t>
    </r>
    <r>
      <rPr>
        <i/>
        <sz val="11"/>
        <color rgb="FF000000"/>
        <rFont val="Calibri"/>
        <family val="2"/>
        <scheme val="minor"/>
      </rPr>
      <t xml:space="preserve"> Miscellaneous Chemical Products; </t>
    </r>
    <r>
      <rPr>
        <b/>
        <i/>
        <sz val="11"/>
        <color rgb="FF000000"/>
        <rFont val="Calibri"/>
        <family val="2"/>
        <scheme val="minor"/>
      </rPr>
      <t>Chapter 39:</t>
    </r>
    <r>
      <rPr>
        <i/>
        <sz val="11"/>
        <color rgb="FF000000"/>
        <rFont val="Calibri"/>
        <family val="2"/>
        <scheme val="minor"/>
      </rPr>
      <t xml:space="preserve"> Plastics and articles thereof;</t>
    </r>
    <r>
      <rPr>
        <b/>
        <i/>
        <sz val="11"/>
        <color rgb="FF000000"/>
        <rFont val="Calibri"/>
        <family val="2"/>
        <scheme val="minor"/>
      </rPr>
      <t xml:space="preserve"> 4002:</t>
    </r>
    <r>
      <rPr>
        <i/>
        <sz val="11"/>
        <color rgb="FF000000"/>
        <rFont val="Calibri"/>
        <family val="2"/>
        <scheme val="minor"/>
      </rPr>
      <t xml:space="preserve"> Synthetic rubber and factice derived from oils, in primary forms or in plates, sheets or strip; mixtures of any  product of heading No.4001 with any product of this heading, in primary forms or in plates, sheets; Chapter 54: Man-made Filaments and </t>
    </r>
    <r>
      <rPr>
        <b/>
        <i/>
        <sz val="11"/>
        <color rgb="FF000000"/>
        <rFont val="Calibri"/>
        <family val="2"/>
        <scheme val="minor"/>
      </rPr>
      <t>Chapter 55:</t>
    </r>
    <r>
      <rPr>
        <i/>
        <sz val="11"/>
        <color rgb="FF000000"/>
        <rFont val="Calibri"/>
        <family val="2"/>
        <scheme val="minor"/>
      </rPr>
      <t xml:space="preserve"> Man-made staple fibres</t>
    </r>
  </si>
  <si>
    <r>
      <rPr>
        <b/>
        <sz val="11"/>
        <color theme="1"/>
        <rFont val="Calibri"/>
        <family val="2"/>
        <scheme val="minor"/>
      </rPr>
      <t>Chapter 28:</t>
    </r>
    <r>
      <rPr>
        <sz val="11"/>
        <color theme="1"/>
        <rFont val="Calibri"/>
        <family val="2"/>
        <scheme val="minor"/>
      </rPr>
      <t xml:space="preserve"> Inorganic Chemicals; Organic or Inorganic Compounds of Precious Metals, of Rare-Earth Metals, of Radioactive Elements or of Isotopes; </t>
    </r>
    <r>
      <rPr>
        <b/>
        <sz val="11"/>
        <color theme="1"/>
        <rFont val="Calibri"/>
        <family val="2"/>
        <scheme val="minor"/>
      </rPr>
      <t>Chapter 29:</t>
    </r>
    <r>
      <rPr>
        <sz val="11"/>
        <color theme="1"/>
        <rFont val="Calibri"/>
        <family val="2"/>
        <scheme val="minor"/>
      </rPr>
      <t xml:space="preserve"> Organic Chemicals; </t>
    </r>
    <r>
      <rPr>
        <b/>
        <sz val="11"/>
        <color theme="1"/>
        <rFont val="Calibri"/>
        <family val="2"/>
        <scheme val="minor"/>
      </rPr>
      <t>Chapter 30:</t>
    </r>
    <r>
      <rPr>
        <sz val="11"/>
        <color theme="1"/>
        <rFont val="Calibri"/>
        <family val="2"/>
        <scheme val="minor"/>
      </rPr>
      <t xml:space="preserve"> Pharmaceutical Products; </t>
    </r>
    <r>
      <rPr>
        <b/>
        <sz val="11"/>
        <color theme="1"/>
        <rFont val="Calibri"/>
        <family val="2"/>
        <scheme val="minor"/>
      </rPr>
      <t>Chapter 31:</t>
    </r>
    <r>
      <rPr>
        <sz val="11"/>
        <color theme="1"/>
        <rFont val="Calibri"/>
        <family val="2"/>
        <scheme val="minor"/>
      </rPr>
      <t xml:space="preserve"> Fertilisers; </t>
    </r>
    <r>
      <rPr>
        <b/>
        <sz val="11"/>
        <color theme="1"/>
        <rFont val="Calibri"/>
        <family val="2"/>
        <scheme val="minor"/>
      </rPr>
      <t>Chapter 32:</t>
    </r>
    <r>
      <rPr>
        <sz val="11"/>
        <color theme="1"/>
        <rFont val="Calibri"/>
        <family val="2"/>
        <scheme val="minor"/>
      </rPr>
      <t xml:space="preserve"> Tanning or Dyeing Extracts; Tannins and their Derivatives; Dyes, Pigments and Other Colouring Matter; Paints and Varnishes; Putty and other Mastics; Inks; </t>
    </r>
    <r>
      <rPr>
        <b/>
        <sz val="11"/>
        <color theme="1"/>
        <rFont val="Calibri"/>
        <family val="2"/>
        <scheme val="minor"/>
      </rPr>
      <t>Chapter 38:</t>
    </r>
    <r>
      <rPr>
        <sz val="11"/>
        <color theme="1"/>
        <rFont val="Calibri"/>
        <family val="2"/>
        <scheme val="minor"/>
      </rPr>
      <t xml:space="preserve"> Miscellaneous Chemical Products; </t>
    </r>
    <r>
      <rPr>
        <b/>
        <sz val="11"/>
        <color theme="1"/>
        <rFont val="Calibri"/>
        <family val="2"/>
        <scheme val="minor"/>
      </rPr>
      <t>Chapter 39:</t>
    </r>
    <r>
      <rPr>
        <sz val="11"/>
        <color theme="1"/>
        <rFont val="Calibri"/>
        <family val="2"/>
        <scheme val="minor"/>
      </rPr>
      <t xml:space="preserve"> Plastics and articles thereof; </t>
    </r>
    <r>
      <rPr>
        <b/>
        <sz val="11"/>
        <color theme="1"/>
        <rFont val="Calibri"/>
        <family val="2"/>
        <scheme val="minor"/>
      </rPr>
      <t xml:space="preserve">4002: </t>
    </r>
    <r>
      <rPr>
        <sz val="11"/>
        <color theme="1"/>
        <rFont val="Calibri"/>
        <family val="2"/>
        <scheme val="minor"/>
      </rPr>
      <t xml:space="preserve">Synthetic rubber and factice derived from oils, in primary forms or in plates, sheets or strip; mixtures of any  product of heading No.4001 with any product of this heading, in primary forms or in plates, sheets; </t>
    </r>
    <r>
      <rPr>
        <b/>
        <sz val="11"/>
        <color theme="1"/>
        <rFont val="Calibri"/>
        <family val="2"/>
        <scheme val="minor"/>
      </rPr>
      <t>Chapter 54:</t>
    </r>
    <r>
      <rPr>
        <sz val="11"/>
        <color theme="1"/>
        <rFont val="Calibri"/>
        <family val="2"/>
        <scheme val="minor"/>
      </rPr>
      <t xml:space="preserve"> Man-made Filaments and </t>
    </r>
    <r>
      <rPr>
        <b/>
        <sz val="11"/>
        <color theme="1"/>
        <rFont val="Calibri"/>
        <family val="2"/>
        <scheme val="minor"/>
      </rPr>
      <t>Chapter 55:</t>
    </r>
    <r>
      <rPr>
        <sz val="11"/>
        <color theme="1"/>
        <rFont val="Calibri"/>
        <family val="2"/>
        <scheme val="minor"/>
      </rPr>
      <t xml:space="preserve"> Man-made staple fibres</t>
    </r>
  </si>
  <si>
    <t>Share in Total Exports (%)</t>
  </si>
  <si>
    <t>Share in Total Imports (%)</t>
  </si>
  <si>
    <t>Share in Total National Net Imports (%)</t>
  </si>
  <si>
    <r>
      <rPr>
        <b/>
        <i/>
        <sz val="11"/>
        <color theme="1"/>
        <rFont val="Calibri"/>
        <family val="2"/>
        <scheme val="minor"/>
      </rPr>
      <t xml:space="preserve">Source: </t>
    </r>
    <r>
      <rPr>
        <i/>
        <sz val="11"/>
        <color theme="1"/>
        <rFont val="Calibri"/>
        <family val="2"/>
        <scheme val="minor"/>
      </rPr>
      <t xml:space="preserve"> DGCIS, Kolkata, M/o Commerce and Industry</t>
    </r>
  </si>
  <si>
    <t>EXPORTS OF MAJOR CHEMICALS</t>
  </si>
  <si>
    <t>DYES &amp; PIGMENTS</t>
  </si>
  <si>
    <t>PESTICIDES &amp; INSECTICIDES $</t>
  </si>
  <si>
    <t>ORGANIC CHEMICALS</t>
  </si>
  <si>
    <t>ALKALI CHEMICALS</t>
  </si>
  <si>
    <t>VALUE</t>
  </si>
  <si>
    <t>QTY.</t>
  </si>
  <si>
    <t>GROUP</t>
  </si>
  <si>
    <t>(Qty. in MT; Value in Rs. Lakh)</t>
  </si>
  <si>
    <t>IMPORTS OF MAJOR CHEMICALS</t>
  </si>
  <si>
    <t xml:space="preserve"> NET IMPORTS OF MAJOR CHEMICALS</t>
  </si>
  <si>
    <t>(QTY in MT; VAL in Rs. Lakh)</t>
  </si>
  <si>
    <t>PRODUCT</t>
  </si>
  <si>
    <t>QTY</t>
  </si>
  <si>
    <t>VAL</t>
  </si>
  <si>
    <t>SODA ASH</t>
  </si>
  <si>
    <t>CAUSTIC SODA</t>
  </si>
  <si>
    <t>LIQUID CHLORINE</t>
  </si>
  <si>
    <t>TOTAL</t>
  </si>
  <si>
    <t>ALUMINIUM FLUORIDE</t>
  </si>
  <si>
    <t>CALCIUM CARBIDE</t>
  </si>
  <si>
    <t>CARBON BLACK</t>
  </si>
  <si>
    <t>POTASSIUM CHLORATE</t>
  </si>
  <si>
    <t>SODIUM CHLORATE</t>
  </si>
  <si>
    <t>TITANIUM DIOXIDE</t>
  </si>
  <si>
    <t>RED PHOSPHORUS</t>
  </si>
  <si>
    <t>HYDROGEN PEROXIDE</t>
  </si>
  <si>
    <t>CALCIUM CARBONATE</t>
  </si>
  <si>
    <t>ACETIC ACID</t>
  </si>
  <si>
    <t>ACETIC ANHYDRIDE</t>
  </si>
  <si>
    <t>ACETONE</t>
  </si>
  <si>
    <t>PHENOL</t>
  </si>
  <si>
    <t>METHANOL</t>
  </si>
  <si>
    <t>FORMALDEHYDE</t>
  </si>
  <si>
    <t>NITROBENZENE</t>
  </si>
  <si>
    <t>CITRIC ACID</t>
  </si>
  <si>
    <t>MALEIC ANHYDRIDE</t>
  </si>
  <si>
    <t>PENTAERYTHRITOL</t>
  </si>
  <si>
    <t>ANILINE</t>
  </si>
  <si>
    <t>CHLORO METHANES</t>
  </si>
  <si>
    <t>ISOBUTYLBENZENE</t>
  </si>
  <si>
    <t>ONCB</t>
  </si>
  <si>
    <t>PNCB</t>
  </si>
  <si>
    <t>MEK</t>
  </si>
  <si>
    <t>ACETALDEHYDE</t>
  </si>
  <si>
    <t>ETHANOLAMINES</t>
  </si>
  <si>
    <t>ETHYL ACETATE</t>
  </si>
  <si>
    <t>MENTHOL</t>
  </si>
  <si>
    <t>ORTHO NITRO TOLUENE</t>
  </si>
  <si>
    <t>PESTICIDES &amp; INSECTICIDES</t>
  </si>
  <si>
    <t>MALATHION</t>
  </si>
  <si>
    <t>DIMETHOATE</t>
  </si>
  <si>
    <t>D.D.V.P.</t>
  </si>
  <si>
    <t>QUINALPHOS</t>
  </si>
  <si>
    <t>CYPERMETHRIN</t>
  </si>
  <si>
    <t>FENTHION</t>
  </si>
  <si>
    <t>OTHER PESTICIDES</t>
  </si>
  <si>
    <t>OTHER INSECTICIDES</t>
  </si>
  <si>
    <t>COPPER-OXYCHLORIDE</t>
  </si>
  <si>
    <t>2, 4-D</t>
  </si>
  <si>
    <t>ISOPROTURON</t>
  </si>
  <si>
    <t>ALUMINIUM PHOSPHIDE</t>
  </si>
  <si>
    <t>METHYL BROMIDE</t>
  </si>
  <si>
    <t>OTHER HERBICIDES-ANTI SPROUTING PRODUCTS</t>
  </si>
  <si>
    <t>OTHER FUNGICIDE NES</t>
  </si>
  <si>
    <t>AZO DYES</t>
  </si>
  <si>
    <t>ACID DIRECT DYES(OTHER THAN AZO)</t>
  </si>
  <si>
    <t>BASIC DYES</t>
  </si>
  <si>
    <t>DISPERSE DYES</t>
  </si>
  <si>
    <t>FAST COLOUR BASES</t>
  </si>
  <si>
    <t>OIL SOLUBLE (SOLVENT DYES)</t>
  </si>
  <si>
    <t>OPTICAL WHITENING AGENTS</t>
  </si>
  <si>
    <t>ORGANIC PIGMENT</t>
  </si>
  <si>
    <t>PIGMENT EMULSION</t>
  </si>
  <si>
    <t>REACTIVE DYES</t>
  </si>
  <si>
    <t>SULPHUR DYES (SULPHUR BLACK)</t>
  </si>
  <si>
    <t>VAT DYES</t>
  </si>
  <si>
    <t>SOLUBILISED VAT DYES</t>
  </si>
  <si>
    <t>FOOD COLOURS</t>
  </si>
  <si>
    <t>NAPTHOLS</t>
  </si>
  <si>
    <t>OTHER DYES</t>
  </si>
  <si>
    <t>INORGANIC PIGMENTS</t>
  </si>
  <si>
    <t>[QTY in MT &amp; VAL in Rs. Lakh]  </t>
  </si>
  <si>
    <t>PRODUCTS</t>
  </si>
  <si>
    <t>COUNTRY</t>
  </si>
  <si>
    <t>QUANTITY (MT)</t>
  </si>
  <si>
    <t>VALUE (RS. LAKHS)</t>
  </si>
  <si>
    <t>BANGLADESH PR</t>
  </si>
  <si>
    <t>INDONESIA</t>
  </si>
  <si>
    <t>PHILIPPINES</t>
  </si>
  <si>
    <t>NEPAL</t>
  </si>
  <si>
    <t>THAILAND</t>
  </si>
  <si>
    <t>Product Total</t>
  </si>
  <si>
    <t>SOUTH AFRICA</t>
  </si>
  <si>
    <t>SAUDI ARAB</t>
  </si>
  <si>
    <t>KENYA</t>
  </si>
  <si>
    <t>ITALY</t>
  </si>
  <si>
    <t>SRI LANKA DSR</t>
  </si>
  <si>
    <t>QATAR</t>
  </si>
  <si>
    <t>U ARAB EMTS</t>
  </si>
  <si>
    <t>GHANA</t>
  </si>
  <si>
    <t>TURKEY</t>
  </si>
  <si>
    <t>JAPAN</t>
  </si>
  <si>
    <t>AUSTRALIA</t>
  </si>
  <si>
    <t>BELGIUM</t>
  </si>
  <si>
    <t>BHUTAN</t>
  </si>
  <si>
    <t>GERMANY</t>
  </si>
  <si>
    <t>VIETNAM SOC REP</t>
  </si>
  <si>
    <t>KOREA RP</t>
  </si>
  <si>
    <t>MEXICO</t>
  </si>
  <si>
    <t>ETHIOPIA</t>
  </si>
  <si>
    <t>SINGAPORE</t>
  </si>
  <si>
    <t>EGYPT A RP</t>
  </si>
  <si>
    <t>U S A</t>
  </si>
  <si>
    <t>SPAIN</t>
  </si>
  <si>
    <t>CHILE</t>
  </si>
  <si>
    <t>RUSSIA</t>
  </si>
  <si>
    <t>ARGENTINA</t>
  </si>
  <si>
    <t>BRAZIL</t>
  </si>
  <si>
    <t>BAHARAIN IS</t>
  </si>
  <si>
    <t>NETHERLAND</t>
  </si>
  <si>
    <t>CHINA P RP</t>
  </si>
  <si>
    <t>IRAN</t>
  </si>
  <si>
    <t>OMAN</t>
  </si>
  <si>
    <t>TANZANIA REP</t>
  </si>
  <si>
    <t>SWEDEN</t>
  </si>
  <si>
    <t>SWITZERLAND</t>
  </si>
  <si>
    <t>NIGERIA</t>
  </si>
  <si>
    <t>ECUADOR</t>
  </si>
  <si>
    <t>ZAMBIA</t>
  </si>
  <si>
    <t>HONDURAS</t>
  </si>
  <si>
    <t>COTE D' IVOIRE</t>
  </si>
  <si>
    <t>IRAQ</t>
  </si>
  <si>
    <t>FRANCE</t>
  </si>
  <si>
    <t>MALAYSIA</t>
  </si>
  <si>
    <t>U K</t>
  </si>
  <si>
    <t>TAIWAN</t>
  </si>
  <si>
    <t>POLAND</t>
  </si>
  <si>
    <t>ALGERIA</t>
  </si>
  <si>
    <t>URUGUAY</t>
  </si>
  <si>
    <t>FINLAND</t>
  </si>
  <si>
    <t>JORDAN</t>
  </si>
  <si>
    <t>HONG KONG</t>
  </si>
  <si>
    <t>DENMARK</t>
  </si>
  <si>
    <t>ISRAEL</t>
  </si>
  <si>
    <t xml:space="preserve"> [QTY in MT &amp; VAL in Rs. Lakh] </t>
  </si>
  <si>
    <t>SYNTHETIC FIBRES</t>
  </si>
  <si>
    <t>FIBRE INTERMEDIATES</t>
  </si>
  <si>
    <t>POLYMERS</t>
  </si>
  <si>
    <t>SYNTHETIC RUBBER (ELASTOMERS)</t>
  </si>
  <si>
    <t>SYNTHETIC DETERGENT INTERMEDIATES</t>
  </si>
  <si>
    <t>PERFORMANCE PLASTICS</t>
  </si>
  <si>
    <t>OLEFINS</t>
  </si>
  <si>
    <t>AROMATICS</t>
  </si>
  <si>
    <t>OTHER PETRO-BASED CHEMICALS</t>
  </si>
  <si>
    <t>TOTAL EXPORT OF MAJOR PETROCHEMICALS</t>
  </si>
  <si>
    <t>TOTAL IMPORT OF MAJOR PETROCHEMICALS</t>
  </si>
  <si>
    <t>TOTAL NET IMPORT OF MAJOR PETROCHEMICALS</t>
  </si>
  <si>
    <t>ACRYLIC FIBRE</t>
  </si>
  <si>
    <t>NYLON FILAMENT YARN</t>
  </si>
  <si>
    <t>NYLON INDUSTRIAL YARN/TYRE CORD</t>
  </si>
  <si>
    <t>POLYESTER FILAMENT YARN</t>
  </si>
  <si>
    <t>POLYESTER STAPLE FIBRE</t>
  </si>
  <si>
    <t>POLYPROPYLENE FILAMENT YARN</t>
  </si>
  <si>
    <t>POLYPROPYLENE STAPLE FIBRE</t>
  </si>
  <si>
    <t>Elastomeric/Spandex Filament Yarn</t>
  </si>
  <si>
    <t>ACRYLONITRILE</t>
  </si>
  <si>
    <t>CAPROLACTUM</t>
  </si>
  <si>
    <t>DIMETHYL TEREPHTHALATE</t>
  </si>
  <si>
    <t>MONO EHYLENE GLYCOL</t>
  </si>
  <si>
    <t>PURIFIED TEREPHTHALIC ACID</t>
  </si>
  <si>
    <t>LOW DENSITY POLYETHYLENE</t>
  </si>
  <si>
    <t>HIGH DENSITY POLYTHYLENE</t>
  </si>
  <si>
    <t>POLYESTYRENE</t>
  </si>
  <si>
    <t>POLYPROPYLENE (INC. CO-POLYMER)</t>
  </si>
  <si>
    <t>EXPANDABLE POLYESTYRENE</t>
  </si>
  <si>
    <t>POLY VINYL CHLORIDE</t>
  </si>
  <si>
    <t>LINEAR LOW DENSITY POLYTHYLENE</t>
  </si>
  <si>
    <t>PVC COMPOUND</t>
  </si>
  <si>
    <t>STYRENE BUTADIENE RUBBER</t>
  </si>
  <si>
    <t>POLY BUTADIENE RUBBER</t>
  </si>
  <si>
    <t>ETHYL PROPYLENE DIMERS</t>
  </si>
  <si>
    <t>ETHYL VINYL ACETATE</t>
  </si>
  <si>
    <t>NITRILE BUTADIENE RUBBER</t>
  </si>
  <si>
    <t>BUTYL RUBBER</t>
  </si>
  <si>
    <t>LINEAR ALKYL BENZENE</t>
  </si>
  <si>
    <t>ETHYLENE OXIDE</t>
  </si>
  <si>
    <t>ABS RESIN</t>
  </si>
  <si>
    <t>NYLON-6</t>
  </si>
  <si>
    <t>POLYMETHYL METHACRYLATE</t>
  </si>
  <si>
    <t>STYRENE ACRYLONITRILE</t>
  </si>
  <si>
    <t>POLYESTER CHIPS/PET CHIPS</t>
  </si>
  <si>
    <t>POLYTETRAFLUOROETHYLENE(PTFE)</t>
  </si>
  <si>
    <t>BUTADIENE</t>
  </si>
  <si>
    <t>ETHYLENE</t>
  </si>
  <si>
    <t>PROPYLENE</t>
  </si>
  <si>
    <t>BENZENE</t>
  </si>
  <si>
    <t>MIXED XYLENE</t>
  </si>
  <si>
    <t>ORTHO-XYLENE</t>
  </si>
  <si>
    <t>TOLUENE</t>
  </si>
  <si>
    <t>PARAXYLENE</t>
  </si>
  <si>
    <t>ETHYLENE DICHLORIDE</t>
  </si>
  <si>
    <t>BUTANOL</t>
  </si>
  <si>
    <t>OXO ALCOHOL</t>
  </si>
  <si>
    <t>2-ETHYL HEXANOL</t>
  </si>
  <si>
    <t>VINYL CHLORIDE MONOMER</t>
  </si>
  <si>
    <t>EPICHLOHYDRINE</t>
  </si>
  <si>
    <t>ISO BUTYLENE</t>
  </si>
  <si>
    <t>METAXYLENE</t>
  </si>
  <si>
    <t>METHYL ISOBUTYL KETONE</t>
  </si>
  <si>
    <t>PIB</t>
  </si>
  <si>
    <t>POLYCARBONATE</t>
  </si>
  <si>
    <t>PROPYLENE GLYCOL</t>
  </si>
  <si>
    <t>POLYVINYL ACETATE RESIN</t>
  </si>
  <si>
    <t>UNSATURATED POLYSTER RESIN</t>
  </si>
  <si>
    <t>CELLULOSE ACETATE BUTYRATE</t>
  </si>
  <si>
    <t>CELLULOSE ACETATE SHEET</t>
  </si>
  <si>
    <t>CELLULOSE NITRATE SHEET</t>
  </si>
  <si>
    <t>MELAMINE MOULDING POWDER</t>
  </si>
  <si>
    <t>POLYACETAL RESIN</t>
  </si>
  <si>
    <t>PHTHALIC ANHYDRIDE</t>
  </si>
  <si>
    <t>STYRENE</t>
  </si>
  <si>
    <t>VINYL ACTATE MONOMER</t>
  </si>
  <si>
    <t>ISOPROPANOL</t>
  </si>
  <si>
    <t>POLYOL</t>
  </si>
  <si>
    <t>TOTAL EXPORT OF MAJOR PETRO-CHEMICALS</t>
  </si>
  <si>
    <t>PROPYLENE OXIDE</t>
  </si>
  <si>
    <t>ETHYL BENZENE</t>
  </si>
  <si>
    <t>TOTAL IMPORT OF MAJOR PETRO-CHEMICALS</t>
  </si>
  <si>
    <t>IRELAND</t>
  </si>
  <si>
    <t>YEMEN REPUBLC</t>
  </si>
  <si>
    <t>UGANDA</t>
  </si>
  <si>
    <t>PORTUGAL</t>
  </si>
  <si>
    <t>MALDIVES</t>
  </si>
  <si>
    <t>CANADA</t>
  </si>
  <si>
    <t>TUNISIA</t>
  </si>
  <si>
    <t>MOROCCO</t>
  </si>
  <si>
    <t>KUWAIT</t>
  </si>
  <si>
    <t>Table 29: Exchange Rates of Indian Rupee vis-a-vis US$</t>
  </si>
  <si>
    <t>MONTH</t>
  </si>
  <si>
    <t>RS./US$</t>
  </si>
  <si>
    <t xml:space="preserve">HS Code </t>
  </si>
  <si>
    <t>Rank</t>
  </si>
  <si>
    <t>World Export</t>
  </si>
  <si>
    <t>Ist</t>
  </si>
  <si>
    <t>2nd</t>
  </si>
  <si>
    <t>3rd</t>
  </si>
  <si>
    <t>4th</t>
  </si>
  <si>
    <t>5th</t>
  </si>
  <si>
    <t xml:space="preserve">6th </t>
  </si>
  <si>
    <t>7th</t>
  </si>
  <si>
    <t xml:space="preserve">8th </t>
  </si>
  <si>
    <t>9th</t>
  </si>
  <si>
    <t>10th</t>
  </si>
  <si>
    <t>Country</t>
  </si>
  <si>
    <t>China</t>
  </si>
  <si>
    <t>Germany</t>
  </si>
  <si>
    <t>USA</t>
  </si>
  <si>
    <t>Japan</t>
  </si>
  <si>
    <t>Australia</t>
  </si>
  <si>
    <t>Netherlands</t>
  </si>
  <si>
    <t>United Kingdom</t>
  </si>
  <si>
    <t>Brazil</t>
  </si>
  <si>
    <t>Trade Value</t>
  </si>
  <si>
    <t>Ireland</t>
  </si>
  <si>
    <t>Switzerland</t>
  </si>
  <si>
    <t>India</t>
  </si>
  <si>
    <t>Belgium</t>
  </si>
  <si>
    <t>Italy</t>
  </si>
  <si>
    <t>France</t>
  </si>
  <si>
    <t>Morocco</t>
  </si>
  <si>
    <t>Spain</t>
  </si>
  <si>
    <t>Austria</t>
  </si>
  <si>
    <t>All Chemicals@</t>
  </si>
  <si>
    <t>All Chemicals excluding Pharmaceuticals</t>
  </si>
  <si>
    <r>
      <rPr>
        <b/>
        <sz val="11"/>
        <color theme="1"/>
        <rFont val="Calibri"/>
        <family val="2"/>
        <scheme val="minor"/>
      </rPr>
      <t xml:space="preserve"> @</t>
    </r>
    <r>
      <rPr>
        <sz val="11"/>
        <color theme="1"/>
        <rFont val="Calibri"/>
        <family val="2"/>
        <scheme val="minor"/>
      </rPr>
      <t xml:space="preserve">-Includes all products covered under the HS code 28, 29, 30, 31, 32, 38, 39, 4002, 54 and 55          </t>
    </r>
  </si>
  <si>
    <r>
      <rPr>
        <b/>
        <sz val="11"/>
        <color theme="1"/>
        <rFont val="Calibri"/>
        <family val="2"/>
        <scheme val="minor"/>
      </rPr>
      <t>Chapter 28:</t>
    </r>
    <r>
      <rPr>
        <sz val="11"/>
        <color theme="1"/>
        <rFont val="Calibri"/>
        <family val="2"/>
        <scheme val="minor"/>
      </rPr>
      <t xml:space="preserve"> Inorganic Chemicals; Organic or Inorganic Compounds of Precious Metals, of Rare-Earth Metals, of Radioactive Elements or of Isotopes; </t>
    </r>
  </si>
  <si>
    <r>
      <rPr>
        <b/>
        <sz val="11"/>
        <color theme="1"/>
        <rFont val="Calibri"/>
        <family val="2"/>
        <scheme val="minor"/>
      </rPr>
      <t>Chapter 29:</t>
    </r>
    <r>
      <rPr>
        <sz val="11"/>
        <color theme="1"/>
        <rFont val="Calibri"/>
        <family val="2"/>
        <scheme val="minor"/>
      </rPr>
      <t xml:space="preserve"> Organic Chemicals; </t>
    </r>
    <r>
      <rPr>
        <b/>
        <sz val="11"/>
        <color theme="1"/>
        <rFont val="Calibri"/>
        <family val="2"/>
        <scheme val="minor"/>
      </rPr>
      <t>Chapter30:</t>
    </r>
    <r>
      <rPr>
        <sz val="11"/>
        <color theme="1"/>
        <rFont val="Calibri"/>
        <family val="2"/>
        <scheme val="minor"/>
      </rPr>
      <t xml:space="preserve"> Pharmaceutical products; </t>
    </r>
    <r>
      <rPr>
        <b/>
        <sz val="11"/>
        <color theme="1"/>
        <rFont val="Calibri"/>
        <family val="2"/>
        <scheme val="minor"/>
      </rPr>
      <t>Chapter 31:</t>
    </r>
    <r>
      <rPr>
        <sz val="11"/>
        <color theme="1"/>
        <rFont val="Calibri"/>
        <family val="2"/>
        <scheme val="minor"/>
      </rPr>
      <t xml:space="preserve"> Fertilizers ; </t>
    </r>
  </si>
  <si>
    <r>
      <rPr>
        <b/>
        <sz val="11"/>
        <color theme="1"/>
        <rFont val="Calibri"/>
        <family val="2"/>
        <scheme val="minor"/>
      </rPr>
      <t>Chapter 32:</t>
    </r>
    <r>
      <rPr>
        <sz val="11"/>
        <color theme="1"/>
        <rFont val="Calibri"/>
        <family val="2"/>
        <scheme val="minor"/>
      </rPr>
      <t xml:space="preserve"> Tanning or Dyeing Extracts; Tannins and their Derivatives; Dyes, Pigments and Other Colouring Matter; Paints and Varnishes; Putty and other Mastics Inks; </t>
    </r>
  </si>
  <si>
    <r>
      <rPr>
        <b/>
        <sz val="11"/>
        <color theme="1"/>
        <rFont val="Calibri"/>
        <family val="2"/>
        <scheme val="minor"/>
      </rPr>
      <t>Chapter 38:</t>
    </r>
    <r>
      <rPr>
        <sz val="11"/>
        <color theme="1"/>
        <rFont val="Calibri"/>
        <family val="2"/>
        <scheme val="minor"/>
      </rPr>
      <t xml:space="preserve"> Miscellaneous Chemical Products; </t>
    </r>
    <r>
      <rPr>
        <b/>
        <sz val="11"/>
        <color theme="1"/>
        <rFont val="Calibri"/>
        <family val="2"/>
        <scheme val="minor"/>
      </rPr>
      <t>Chapter 39:</t>
    </r>
    <r>
      <rPr>
        <sz val="11"/>
        <color theme="1"/>
        <rFont val="Calibri"/>
        <family val="2"/>
        <scheme val="minor"/>
      </rPr>
      <t xml:space="preserve"> Plastics and articles thereof;  </t>
    </r>
  </si>
  <si>
    <r>
      <rPr>
        <b/>
        <sz val="11"/>
        <color theme="1"/>
        <rFont val="Calibri"/>
        <family val="2"/>
        <scheme val="minor"/>
      </rPr>
      <t xml:space="preserve">4002: </t>
    </r>
    <r>
      <rPr>
        <sz val="11"/>
        <color theme="1"/>
        <rFont val="Calibri"/>
        <family val="2"/>
        <scheme val="minor"/>
      </rPr>
      <t xml:space="preserve">Synthetic rubber and factice derived from oils, in primary forms or in plates, sheets or strip; mixtures of any pro; </t>
    </r>
  </si>
  <si>
    <r>
      <rPr>
        <b/>
        <sz val="11"/>
        <color theme="1"/>
        <rFont val="Calibri"/>
        <family val="2"/>
        <scheme val="minor"/>
      </rPr>
      <t xml:space="preserve">Chapter 54: </t>
    </r>
    <r>
      <rPr>
        <sz val="11"/>
        <color theme="1"/>
        <rFont val="Calibri"/>
        <family val="2"/>
        <scheme val="minor"/>
      </rPr>
      <t xml:space="preserve">Man-made Filaments and </t>
    </r>
    <r>
      <rPr>
        <b/>
        <sz val="11"/>
        <color theme="1"/>
        <rFont val="Calibri"/>
        <family val="2"/>
        <scheme val="minor"/>
      </rPr>
      <t>Chapter 55:</t>
    </r>
    <r>
      <rPr>
        <sz val="11"/>
        <color theme="1"/>
        <rFont val="Calibri"/>
        <family val="2"/>
        <scheme val="minor"/>
      </rPr>
      <t xml:space="preserve"> Man-made staple fibres</t>
    </r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</si>
  <si>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 xml:space="preserve">http://comtrade.un.org./ (UN Comtrade Database) </t>
    </r>
  </si>
  <si>
    <t>Mexico</t>
  </si>
  <si>
    <t>Poland</t>
  </si>
  <si>
    <t>Total of All  HS Code Commodities</t>
  </si>
  <si>
    <t>Chemicals  (excluding Pharmaceutical Products)</t>
  </si>
  <si>
    <t>All Chemicals @</t>
  </si>
  <si>
    <t>MAN-MADE STAPLE FIBRES</t>
  </si>
  <si>
    <t>MAN-MADE FILAMENTS</t>
  </si>
  <si>
    <t>PLASTIC AND ARTICLES THEREOF</t>
  </si>
  <si>
    <t xml:space="preserve">FERTILISERS. </t>
  </si>
  <si>
    <t xml:space="preserve">PHARMACEUTICAL PRODUCTS </t>
  </si>
  <si>
    <t>World</t>
  </si>
  <si>
    <t>Rank in the World</t>
  </si>
  <si>
    <t>% of World Import</t>
  </si>
  <si>
    <t>% of World Export</t>
  </si>
  <si>
    <t>Import</t>
  </si>
  <si>
    <t>Export</t>
  </si>
  <si>
    <r>
      <rPr>
        <b/>
        <i/>
        <sz val="11"/>
        <rFont val="Calibri"/>
        <family val="2"/>
        <scheme val="minor"/>
      </rPr>
      <t>Chapter 28:</t>
    </r>
    <r>
      <rPr>
        <i/>
        <sz val="11"/>
        <rFont val="Calibri"/>
        <family val="2"/>
        <scheme val="minor"/>
      </rPr>
      <t xml:space="preserve"> Inorganic Chemicals; Organic or Inorganic Compounds of Precious Metals, of Rare-Earth Metals, of Radioactive Elements or of Isotopes; </t>
    </r>
    <r>
      <rPr>
        <b/>
        <i/>
        <sz val="11"/>
        <rFont val="Calibri"/>
        <family val="2"/>
        <scheme val="minor"/>
      </rPr>
      <t>Chapter 29:</t>
    </r>
    <r>
      <rPr>
        <i/>
        <sz val="11"/>
        <rFont val="Calibri"/>
        <family val="2"/>
        <scheme val="minor"/>
      </rPr>
      <t xml:space="preserve"> Organic Chemicals; </t>
    </r>
    <r>
      <rPr>
        <b/>
        <i/>
        <sz val="11"/>
        <rFont val="Calibri"/>
        <family val="2"/>
        <scheme val="minor"/>
      </rPr>
      <t>Chapter 32:</t>
    </r>
    <r>
      <rPr>
        <i/>
        <sz val="11"/>
        <rFont val="Calibri"/>
        <family val="2"/>
        <scheme val="minor"/>
      </rPr>
      <t xml:space="preserve"> Tanning or Dyeing Extracts; Tannins and their Derivatives; Dyes, Pigments and Other Colouring Matter; Paints and Varnishes; Putty and other Mastics; Inks; </t>
    </r>
    <r>
      <rPr>
        <b/>
        <i/>
        <sz val="11"/>
        <rFont val="Calibri"/>
        <family val="2"/>
        <scheme val="minor"/>
      </rPr>
      <t>Chapter 38:</t>
    </r>
    <r>
      <rPr>
        <i/>
        <sz val="11"/>
        <rFont val="Calibri"/>
        <family val="2"/>
        <scheme val="minor"/>
      </rPr>
      <t xml:space="preserve"> Miscellaneous Chemical Products; </t>
    </r>
    <r>
      <rPr>
        <b/>
        <i/>
        <sz val="11"/>
        <rFont val="Calibri"/>
        <family val="2"/>
        <scheme val="minor"/>
      </rPr>
      <t>Chapter 39:</t>
    </r>
    <r>
      <rPr>
        <i/>
        <sz val="11"/>
        <rFont val="Calibri"/>
        <family val="2"/>
        <scheme val="minor"/>
      </rPr>
      <t xml:space="preserve"> Plastics and articles thereof;</t>
    </r>
    <r>
      <rPr>
        <b/>
        <i/>
        <sz val="11"/>
        <rFont val="Calibri"/>
        <family val="2"/>
        <scheme val="minor"/>
      </rPr>
      <t xml:space="preserve"> 4002:</t>
    </r>
    <r>
      <rPr>
        <i/>
        <sz val="11"/>
        <rFont val="Calibri"/>
        <family val="2"/>
        <scheme val="minor"/>
      </rPr>
      <t xml:space="preserve"> Synthetic rubber and factice derived from oils, in primary forms or in plates, sheets or strip; mixtures of any  product of heading No.4001 with any product of this heading, in primary forms or in plates, sheets; Chapter 54: Man-made Filaments and </t>
    </r>
    <r>
      <rPr>
        <b/>
        <i/>
        <sz val="11"/>
        <rFont val="Calibri"/>
        <family val="2"/>
        <scheme val="minor"/>
      </rPr>
      <t>Chapter 55:</t>
    </r>
    <r>
      <rPr>
        <i/>
        <sz val="11"/>
        <rFont val="Calibri"/>
        <family val="2"/>
        <scheme val="minor"/>
      </rPr>
      <t xml:space="preserve"> Man-made staple fibres</t>
    </r>
  </si>
  <si>
    <t>Note 1: Import and Export includes both technical and formulations.</t>
  </si>
  <si>
    <r>
      <rPr>
        <sz val="11"/>
        <rFont val="Calibri"/>
        <family val="2"/>
        <scheme val="minor"/>
      </rPr>
      <t>Note 2</t>
    </r>
    <r>
      <rPr>
        <b/>
        <sz val="11"/>
        <rFont val="Calibri"/>
        <family val="2"/>
        <scheme val="minor"/>
      </rPr>
      <t xml:space="preserve">: </t>
    </r>
    <r>
      <rPr>
        <i/>
        <sz val="11"/>
        <rFont val="Calibri"/>
        <family val="2"/>
        <scheme val="minor"/>
      </rPr>
      <t>Data Source in respect of Imports and Exports is DGCIS, Kolkata, M/o Commerce and Industry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</si>
  <si>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Import and Export includes both technical and formulations.</t>
    </r>
  </si>
  <si>
    <r>
      <rPr>
        <b/>
        <sz val="11"/>
        <color theme="1"/>
        <rFont val="Calibri"/>
        <family val="2"/>
        <scheme val="minor"/>
      </rPr>
      <t xml:space="preserve"> @</t>
    </r>
    <r>
      <rPr>
        <sz val="11"/>
        <color theme="1"/>
        <rFont val="Calibri"/>
        <family val="2"/>
        <scheme val="minor"/>
      </rPr>
      <t xml:space="preserve">-Includes all products covered under the HS code 28, 29, 30, 31, 32, 38, 39, 4002, 54 and 55 </t>
    </r>
  </si>
  <si>
    <t>2022-23</t>
  </si>
  <si>
    <t>April 2022</t>
  </si>
  <si>
    <t>May 2022</t>
  </si>
  <si>
    <t>Jun 2022</t>
  </si>
  <si>
    <t>July 2022</t>
  </si>
  <si>
    <t>August 2022</t>
  </si>
  <si>
    <t>SLOVENIA</t>
  </si>
  <si>
    <t>GABON</t>
  </si>
  <si>
    <t>PERU</t>
  </si>
  <si>
    <t>COLOMBIA</t>
  </si>
  <si>
    <t>EL SALVADOR</t>
  </si>
  <si>
    <t>Chile</t>
  </si>
  <si>
    <t>Israel</t>
  </si>
  <si>
    <t>Singapore</t>
  </si>
  <si>
    <t>Türkiye</t>
  </si>
  <si>
    <t>Trend line</t>
  </si>
  <si>
    <r>
      <rPr>
        <b/>
        <i/>
        <sz val="11"/>
        <rFont val="Calibri"/>
        <family val="2"/>
        <scheme val="minor"/>
      </rPr>
      <t xml:space="preserve">Note: </t>
    </r>
    <r>
      <rPr>
        <i/>
        <sz val="11"/>
        <rFont val="Calibri"/>
        <family val="2"/>
        <scheme val="minor"/>
      </rPr>
      <t xml:space="preserve"> Worked out on the basis of average daily exchange rates, as notified by RBI.</t>
    </r>
  </si>
  <si>
    <r>
      <rPr>
        <b/>
        <i/>
        <sz val="11"/>
        <rFont val="Calibri"/>
        <family val="2"/>
        <scheme val="minor"/>
      </rPr>
      <t>Source: 1.</t>
    </r>
    <r>
      <rPr>
        <i/>
        <sz val="11"/>
        <rFont val="Calibri"/>
        <family val="2"/>
        <scheme val="minor"/>
      </rPr>
      <t xml:space="preserve"> https://www.rbi.org.in/scripts/ReferenceRateArchive.aspx 
</t>
    </r>
  </si>
  <si>
    <r>
      <rPr>
        <b/>
        <i/>
        <sz val="11"/>
        <rFont val="Calibri"/>
        <family val="2"/>
        <scheme val="minor"/>
      </rPr>
      <t>2.</t>
    </r>
    <r>
      <rPr>
        <i/>
        <sz val="11"/>
        <rFont val="Calibri"/>
        <family val="2"/>
        <scheme val="minor"/>
      </rPr>
      <t xml:space="preserve"> https://www.fbil.org.in </t>
    </r>
  </si>
  <si>
    <t>Canada</t>
  </si>
  <si>
    <t>Indonesia</t>
  </si>
  <si>
    <t>Other Asia, nes</t>
  </si>
  <si>
    <t>Thailand</t>
  </si>
  <si>
    <t>Malaysia</t>
  </si>
  <si>
    <t>Cambodia</t>
  </si>
  <si>
    <r>
      <rPr>
        <b/>
        <i/>
        <sz val="11"/>
        <color theme="1"/>
        <rFont val="Calibri"/>
        <family val="2"/>
        <scheme val="minor"/>
      </rPr>
      <t xml:space="preserve">Source: </t>
    </r>
    <r>
      <rPr>
        <i/>
        <sz val="11"/>
        <color theme="1"/>
        <rFont val="Calibri"/>
        <family val="2"/>
        <scheme val="minor"/>
      </rPr>
      <t xml:space="preserve"> DGCIS, Kolkata, M/o Commerce and Industry.</t>
    </r>
  </si>
  <si>
    <t>(QTY. in MT; Value in Rs. Lakh)</t>
  </si>
  <si>
    <t>Trade value in Million US$</t>
  </si>
  <si>
    <t>Egypt</t>
  </si>
  <si>
    <t>Total 4002</t>
  </si>
  <si>
    <t>Total 28</t>
  </si>
  <si>
    <t>Total 29</t>
  </si>
  <si>
    <t>Total 30</t>
  </si>
  <si>
    <t>Total 31</t>
  </si>
  <si>
    <t>Total 32</t>
  </si>
  <si>
    <t>Total 38</t>
  </si>
  <si>
    <t>Total 39</t>
  </si>
  <si>
    <t>Total 54</t>
  </si>
  <si>
    <t>Total 55</t>
  </si>
  <si>
    <t>Value in Million US$</t>
  </si>
  <si>
    <t>World Import</t>
  </si>
  <si>
    <t>Kazakhstan</t>
  </si>
  <si>
    <t>Table 31: World Imports of  Chemicals  by top 10 countries - 2023</t>
  </si>
  <si>
    <t>Table 30: World Exports of  Chemicals  by top 10 countries - 2023</t>
  </si>
  <si>
    <t>Saudi Arabia</t>
  </si>
  <si>
    <t>2023-24</t>
  </si>
  <si>
    <t>Table 11: Exports and Imports of Chemicals &amp; Chemical Products (excluding Pharmaceutical Products  and Fertilizers) during 2016-17 to 2023-24</t>
  </si>
  <si>
    <t>Table 12:  Exports and Imports of Chemicals &amp; Chemical Products (including Pharmaceutical Products  and Fertilizers) during 2016-17 to 2023-24</t>
  </si>
  <si>
    <t xml:space="preserve">Table 14: Imports of Major Chemicals (Group Wise) during 2016-17 to 2023-24
</t>
  </si>
  <si>
    <t xml:space="preserve">Table 13: Exports of Major Chemicals (Group Wise) during 2016-17 to 2023-24
</t>
  </si>
  <si>
    <t>Table 22: Imports of Major Petrochemicals (Group-wise) during 2016-17 to 2023-24</t>
  </si>
  <si>
    <t>Table 32: India's share in World Exports and Imports of Chemicals - 2023</t>
  </si>
  <si>
    <t>Table 16: Exports of Major Chemicals (Product Wise) during 2016-17 to 2023-24</t>
  </si>
  <si>
    <t>Table 17: Imports of Major Chemicals (Product Wise) during 2016-17 to 2023-24</t>
  </si>
  <si>
    <t>Table 18:  Net Imports of Major Chemicals (Product Wise) during 2016-17 to 2023-24</t>
  </si>
  <si>
    <t>Table 21: Exports of Major Petrochemicals (Group-wise) during 2016-17 to 2023-24</t>
  </si>
  <si>
    <t>Table 23: Net Imports of Major Petrochemicals (Group Wise) during 2016-17 to 2023-24</t>
  </si>
  <si>
    <t>Table 24: Exports of Major Petrochemicals (Product Wise) 2016-17 to 2023-24</t>
  </si>
  <si>
    <t>Table 25: Imports of Major Petrochemicals (Product Wise) 2016-17 to 2023-24</t>
  </si>
  <si>
    <t>Table 26: Net Imports of Major Petrochemicals (Product-wise) 2016-17 to 2023-24</t>
  </si>
  <si>
    <t>April 2023</t>
  </si>
  <si>
    <t>May 2023</t>
  </si>
  <si>
    <t>Jun 2023</t>
  </si>
  <si>
    <t>July 2023</t>
  </si>
  <si>
    <t>August 2023</t>
  </si>
  <si>
    <t>LITHUANIA</t>
  </si>
  <si>
    <t>CAMBODIA</t>
  </si>
  <si>
    <t>GUATEMALA</t>
  </si>
  <si>
    <t>DJIBOUTI</t>
  </si>
  <si>
    <t>PAKISTAN IR</t>
  </si>
  <si>
    <t>MALAWI</t>
  </si>
  <si>
    <t>MAURITANIA</t>
  </si>
  <si>
    <t>BRUNEI</t>
  </si>
  <si>
    <t>CZECH REPUBLIC</t>
  </si>
  <si>
    <t>CROATIA</t>
  </si>
  <si>
    <t>UKRAINE</t>
  </si>
  <si>
    <t>NIGER</t>
  </si>
  <si>
    <t>COSTA RICA</t>
  </si>
  <si>
    <t>MALI</t>
  </si>
  <si>
    <t>Table 27: Top Five Export Destinations of selected Petrochemicals during 2023-24</t>
  </si>
  <si>
    <t>Table 28: Top Five Import Destinations of selected Petrochemicals during 2023-24</t>
  </si>
  <si>
    <t>AUSTRIA</t>
  </si>
  <si>
    <t>Table 12A:  Net Imports of Chemicals and Chemical Products  (including Pharmaceutical Products  and Fertilizers) during 2016-17 to 2023-24</t>
  </si>
  <si>
    <t xml:space="preserve">Table 15: Net Imports of Major Chemicals (Group Wise) during 2016-17 to 2023-24
</t>
  </si>
  <si>
    <t>Table 19: Top Five Export Destinations of selected Chemicals during 2023-24</t>
  </si>
  <si>
    <t>Table 20: Top Five Import Destinations of selected Chemicals during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</si>
</sst>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mmmm\ yyyy"/>
    <numFmt numFmtId="167" formatCode="\(0\)"/>
    <numFmt numFmtId="168" formatCode="#,##0.0000"/>
    <numFmt numFmtId="169" formatCode="[$-14009]dd\ mmmm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249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2" fillId="0" borderId="0" xfId="0" applyFont="1"/>
    <xf numFmtId="1" fontId="2" fillId="0" borderId="2" xfId="0" applyNumberFormat="1" applyFont="1" applyBorder="1" applyAlignment="1">
      <alignment horizontal="right" vertical="center"/>
    </xf>
    <xf numFmtId="165" fontId="0" fillId="0" borderId="2" xfId="0" applyNumberFormat="1" applyBorder="1" applyAlignment="1">
      <alignment horizontal="right"/>
    </xf>
    <xf numFmtId="1" fontId="0" fillId="0" borderId="0" xfId="0" applyNumberFormat="1"/>
    <xf numFmtId="0" fontId="0" fillId="0" borderId="2" xfId="0" applyBorder="1" applyAlignment="1">
      <alignment vertical="center" wrapText="1"/>
    </xf>
    <xf numFmtId="1" fontId="0" fillId="0" borderId="2" xfId="0" applyNumberForma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" fontId="6" fillId="2" borderId="2" xfId="1" applyNumberFormat="1" applyFont="1" applyFill="1" applyBorder="1" applyAlignment="1">
      <alignment horizontal="right" vertical="center"/>
    </xf>
    <xf numFmtId="1" fontId="2" fillId="2" borderId="2" xfId="1" applyNumberFormat="1" applyFont="1" applyFill="1" applyBorder="1" applyAlignment="1">
      <alignment horizontal="right" vertical="center"/>
    </xf>
    <xf numFmtId="1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1" fontId="0" fillId="0" borderId="2" xfId="0" applyNumberFormat="1" applyBorder="1" applyAlignment="1">
      <alignment horizontal="right" vertical="center" wrapText="1"/>
    </xf>
    <xf numFmtId="1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8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right" wrapText="1"/>
    </xf>
    <xf numFmtId="0" fontId="12" fillId="0" borderId="2" xfId="0" applyFont="1" applyBorder="1"/>
    <xf numFmtId="0" fontId="0" fillId="0" borderId="2" xfId="0" applyBorder="1" applyAlignment="1">
      <alignment horizontal="right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right" wrapText="1"/>
    </xf>
    <xf numFmtId="0" fontId="13" fillId="0" borderId="2" xfId="0" applyFont="1" applyBorder="1"/>
    <xf numFmtId="0" fontId="0" fillId="0" borderId="2" xfId="0" applyBorder="1" applyAlignment="1">
      <alignment wrapText="1"/>
    </xf>
    <xf numFmtId="2" fontId="0" fillId="0" borderId="2" xfId="0" applyNumberFormat="1" applyBorder="1" applyAlignment="1">
      <alignment horizontal="right" wrapText="1"/>
    </xf>
    <xf numFmtId="0" fontId="2" fillId="0" borderId="2" xfId="0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15" fillId="0" borderId="0" xfId="0" applyFont="1"/>
    <xf numFmtId="1" fontId="0" fillId="0" borderId="2" xfId="0" applyNumberForma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wrapText="1"/>
    </xf>
    <xf numFmtId="0" fontId="16" fillId="0" borderId="0" xfId="0" applyFont="1"/>
    <xf numFmtId="1" fontId="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shrinkToFit="1"/>
    </xf>
    <xf numFmtId="0" fontId="13" fillId="0" borderId="2" xfId="0" applyFont="1" applyBorder="1" applyAlignment="1">
      <alignment horizontal="left" vertical="center" wrapText="1" shrinkToFit="1"/>
    </xf>
    <xf numFmtId="0" fontId="13" fillId="0" borderId="2" xfId="0" applyFont="1" applyBorder="1" applyAlignment="1">
      <alignment horizontal="right" vertical="center" shrinkToFi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right" vertical="center" shrinkToFit="1"/>
    </xf>
    <xf numFmtId="1" fontId="2" fillId="0" borderId="2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0" xfId="3" applyFont="1"/>
    <xf numFmtId="0" fontId="2" fillId="0" borderId="2" xfId="3" applyFont="1" applyBorder="1" applyAlignment="1">
      <alignment horizontal="center" wrapText="1"/>
    </xf>
    <xf numFmtId="2" fontId="2" fillId="0" borderId="2" xfId="3" applyNumberFormat="1" applyFont="1" applyBorder="1" applyAlignment="1">
      <alignment horizontal="center" wrapText="1"/>
    </xf>
    <xf numFmtId="166" fontId="1" fillId="0" borderId="2" xfId="3" applyNumberFormat="1" applyFont="1" applyBorder="1" applyAlignment="1">
      <alignment horizontal="center" wrapText="1"/>
    </xf>
    <xf numFmtId="2" fontId="1" fillId="0" borderId="2" xfId="3" applyNumberFormat="1" applyFont="1" applyBorder="1" applyAlignment="1">
      <alignment horizontal="center" wrapText="1"/>
    </xf>
    <xf numFmtId="0" fontId="1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wrapText="1"/>
    </xf>
    <xf numFmtId="0" fontId="13" fillId="0" borderId="2" xfId="1" applyFont="1" applyBorder="1" applyAlignment="1">
      <alignment horizontal="center"/>
    </xf>
    <xf numFmtId="0" fontId="13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vertical="center" wrapText="1"/>
    </xf>
    <xf numFmtId="1" fontId="12" fillId="0" borderId="2" xfId="1" applyNumberFormat="1" applyFont="1" applyBorder="1" applyAlignment="1">
      <alignment horizontal="right" vertical="center"/>
    </xf>
    <xf numFmtId="1" fontId="13" fillId="0" borderId="2" xfId="1" applyNumberFormat="1" applyFont="1" applyBorder="1" applyAlignment="1">
      <alignment horizontal="right" vertical="center"/>
    </xf>
    <xf numFmtId="165" fontId="13" fillId="0" borderId="2" xfId="1" applyNumberFormat="1" applyFont="1" applyBorder="1" applyAlignment="1">
      <alignment horizontal="right"/>
    </xf>
    <xf numFmtId="165" fontId="13" fillId="0" borderId="2" xfId="1" applyNumberFormat="1" applyFont="1" applyBorder="1" applyAlignment="1">
      <alignment horizontal="right" vertical="center"/>
    </xf>
    <xf numFmtId="0" fontId="12" fillId="0" borderId="0" xfId="1" applyFont="1"/>
    <xf numFmtId="1" fontId="12" fillId="0" borderId="0" xfId="1" applyNumberFormat="1" applyFont="1"/>
    <xf numFmtId="165" fontId="0" fillId="0" borderId="2" xfId="0" applyNumberFormat="1" applyBorder="1" applyAlignment="1">
      <alignment horizontal="right" wrapText="1"/>
    </xf>
    <xf numFmtId="165" fontId="2" fillId="0" borderId="2" xfId="0" applyNumberFormat="1" applyFont="1" applyBorder="1" applyAlignment="1">
      <alignment wrapText="1"/>
    </xf>
    <xf numFmtId="167" fontId="13" fillId="0" borderId="2" xfId="2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2" xfId="0" applyFont="1" applyBorder="1" applyAlignment="1">
      <alignment horizontal="center" vertical="center" wrapText="1"/>
    </xf>
    <xf numFmtId="1" fontId="13" fillId="6" borderId="2" xfId="1" applyNumberFormat="1" applyFont="1" applyFill="1" applyBorder="1" applyAlignment="1">
      <alignment horizontal="right"/>
    </xf>
    <xf numFmtId="49" fontId="12" fillId="0" borderId="2" xfId="2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2" xfId="0" applyNumberFormat="1" applyBorder="1" applyAlignment="1">
      <alignment horizontal="center"/>
    </xf>
    <xf numFmtId="2" fontId="12" fillId="0" borderId="2" xfId="3" applyNumberFormat="1" applyFont="1" applyBorder="1" applyAlignment="1">
      <alignment horizontal="center"/>
    </xf>
    <xf numFmtId="0" fontId="0" fillId="0" borderId="6" xfId="0" applyBorder="1"/>
    <xf numFmtId="1" fontId="12" fillId="3" borderId="2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7" borderId="0" xfId="0" applyFill="1"/>
    <xf numFmtId="0" fontId="2" fillId="7" borderId="0" xfId="0" applyFont="1" applyFill="1" applyAlignment="1">
      <alignment horizontal="left" vertical="center"/>
    </xf>
    <xf numFmtId="0" fontId="16" fillId="7" borderId="0" xfId="0" applyFont="1" applyFill="1"/>
    <xf numFmtId="0" fontId="14" fillId="7" borderId="0" xfId="0" applyFont="1" applyFill="1" applyAlignment="1">
      <alignment horizontal="left" vertical="center"/>
    </xf>
    <xf numFmtId="0" fontId="15" fillId="7" borderId="0" xfId="0" applyFont="1" applyFill="1"/>
    <xf numFmtId="0" fontId="2" fillId="0" borderId="2" xfId="0" applyFont="1" applyBorder="1" applyAlignment="1">
      <alignment horizontal="right" vertical="center" wrapText="1"/>
    </xf>
    <xf numFmtId="0" fontId="2" fillId="7" borderId="0" xfId="0" applyFont="1" applyFill="1"/>
    <xf numFmtId="164" fontId="13" fillId="6" borderId="2" xfId="1" applyNumberFormat="1" applyFont="1" applyFill="1" applyBorder="1" applyAlignment="1">
      <alignment horizontal="center" vertical="center"/>
    </xf>
    <xf numFmtId="164" fontId="13" fillId="0" borderId="2" xfId="1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8" fontId="13" fillId="0" borderId="2" xfId="1" applyNumberFormat="1" applyFont="1" applyBorder="1" applyAlignment="1">
      <alignment horizontal="center" vertical="center"/>
    </xf>
    <xf numFmtId="167" fontId="13" fillId="0" borderId="2" xfId="4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2" fillId="0" borderId="7" xfId="0" applyFont="1" applyBorder="1" applyAlignment="1">
      <alignment wrapText="1"/>
    </xf>
    <xf numFmtId="0" fontId="12" fillId="0" borderId="7" xfId="0" applyFont="1" applyBorder="1" applyAlignment="1">
      <alignment horizontal="right" wrapText="1"/>
    </xf>
    <xf numFmtId="0" fontId="1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right" wrapText="1"/>
    </xf>
    <xf numFmtId="0" fontId="0" fillId="0" borderId="7" xfId="0" applyBorder="1" applyAlignment="1">
      <alignment horizontal="left" vertical="center" wrapText="1" shrinkToFit="1"/>
    </xf>
    <xf numFmtId="0" fontId="0" fillId="0" borderId="7" xfId="0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12" fillId="0" borderId="7" xfId="0" applyFont="1" applyBorder="1" applyAlignment="1">
      <alignment horizontal="left" vertical="center" wrapText="1" shrinkToFit="1"/>
    </xf>
    <xf numFmtId="1" fontId="0" fillId="0" borderId="7" xfId="0" applyNumberFormat="1" applyBorder="1" applyAlignment="1">
      <alignment horizontal="right" vertical="center"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" fontId="1" fillId="0" borderId="0" xfId="1" applyNumberFormat="1"/>
    <xf numFmtId="1" fontId="15" fillId="0" borderId="0" xfId="0" applyNumberFormat="1" applyFont="1"/>
    <xf numFmtId="169" fontId="12" fillId="0" borderId="0" xfId="3" applyNumberFormat="1" applyFont="1"/>
    <xf numFmtId="0" fontId="2" fillId="0" borderId="15" xfId="0" applyFont="1" applyBorder="1" applyAlignment="1">
      <alignment horizontal="right" vertical="center" shrinkToFit="1"/>
    </xf>
    <xf numFmtId="2" fontId="13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left"/>
    </xf>
    <xf numFmtId="0" fontId="13" fillId="7" borderId="0" xfId="1" applyFont="1" applyFill="1" applyAlignment="1">
      <alignment horizontal="left" vertical="center" wrapText="1"/>
    </xf>
    <xf numFmtId="0" fontId="4" fillId="0" borderId="1" xfId="1" applyFont="1" applyBorder="1" applyAlignment="1">
      <alignment horizontal="right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top" wrapText="1"/>
    </xf>
    <xf numFmtId="0" fontId="13" fillId="6" borderId="3" xfId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wrapText="1"/>
    </xf>
    <xf numFmtId="0" fontId="13" fillId="6" borderId="4" xfId="1" applyFont="1" applyFill="1" applyBorder="1" applyAlignment="1">
      <alignment horizontal="center" wrapText="1"/>
    </xf>
    <xf numFmtId="0" fontId="13" fillId="0" borderId="3" xfId="1" applyFont="1" applyBorder="1" applyAlignment="1">
      <alignment horizontal="center" wrapText="1"/>
    </xf>
    <xf numFmtId="0" fontId="13" fillId="0" borderId="4" xfId="1" applyFont="1" applyBorder="1" applyAlignment="1">
      <alignment horizont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2" fillId="7" borderId="0" xfId="1" applyFont="1" applyFill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7" borderId="0" xfId="1" applyFont="1" applyFill="1" applyAlignment="1">
      <alignment horizontal="left" vertical="top" wrapText="1"/>
    </xf>
    <xf numFmtId="0" fontId="4" fillId="0" borderId="0" xfId="1" applyFont="1" applyAlignment="1">
      <alignment horizontal="left" vertical="top"/>
    </xf>
    <xf numFmtId="1" fontId="0" fillId="0" borderId="5" xfId="0" applyNumberForma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0" fillId="0" borderId="1" xfId="0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right" indent="1"/>
    </xf>
    <xf numFmtId="0" fontId="0" fillId="0" borderId="0" xfId="0" applyAlignment="1">
      <alignment horizontal="right" indent="1"/>
    </xf>
    <xf numFmtId="0" fontId="13" fillId="7" borderId="15" xfId="1" applyFont="1" applyFill="1" applyBorder="1" applyAlignment="1">
      <alignment horizontal="left" vertical="top" wrapText="1"/>
    </xf>
    <xf numFmtId="0" fontId="13" fillId="7" borderId="0" xfId="1" applyFont="1" applyFill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indent="1"/>
    </xf>
    <xf numFmtId="0" fontId="12" fillId="0" borderId="1" xfId="0" applyFont="1" applyBorder="1" applyAlignment="1">
      <alignment horizontal="right"/>
    </xf>
    <xf numFmtId="0" fontId="13" fillId="2" borderId="1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2" fillId="7" borderId="1" xfId="0" applyFont="1" applyFill="1" applyBorder="1" applyAlignment="1">
      <alignment horizontal="left" vertical="top"/>
    </xf>
    <xf numFmtId="0" fontId="2" fillId="7" borderId="2" xfId="0" applyFont="1" applyFill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15" fillId="7" borderId="0" xfId="0" applyFont="1" applyFill="1" applyAlignment="1">
      <alignment horizontal="center"/>
    </xf>
    <xf numFmtId="0" fontId="0" fillId="0" borderId="1" xfId="0" applyBorder="1" applyAlignment="1">
      <alignment horizontal="right" indent="1"/>
    </xf>
    <xf numFmtId="1" fontId="16" fillId="0" borderId="0" xfId="0" applyNumberFormat="1" applyFont="1" applyAlignment="1">
      <alignment horizontal="left"/>
    </xf>
    <xf numFmtId="0" fontId="16" fillId="7" borderId="0" xfId="0" applyFont="1" applyFill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7" borderId="0" xfId="0" applyFont="1" applyFill="1" applyAlignment="1">
      <alignment horizontal="left"/>
    </xf>
    <xf numFmtId="1" fontId="16" fillId="0" borderId="5" xfId="0" applyNumberFormat="1" applyFont="1" applyBorder="1" applyAlignment="1">
      <alignment horizontal="left"/>
    </xf>
    <xf numFmtId="0" fontId="2" fillId="7" borderId="0" xfId="0" applyFont="1" applyFill="1" applyAlignment="1">
      <alignment horizontal="center"/>
    </xf>
    <xf numFmtId="0" fontId="4" fillId="0" borderId="5" xfId="3" applyFont="1" applyBorder="1" applyAlignment="1">
      <alignment horizontal="left"/>
    </xf>
    <xf numFmtId="0" fontId="4" fillId="0" borderId="0" xfId="3" applyFont="1" applyAlignment="1">
      <alignment horizontal="left" vertical="top" wrapText="1"/>
    </xf>
    <xf numFmtId="0" fontId="4" fillId="0" borderId="0" xfId="3" applyFont="1" applyAlignment="1">
      <alignment horizontal="left"/>
    </xf>
    <xf numFmtId="0" fontId="13" fillId="7" borderId="1" xfId="3" applyFont="1" applyFill="1" applyBorder="1" applyAlignment="1">
      <alignment horizontal="left"/>
    </xf>
    <xf numFmtId="0" fontId="13" fillId="4" borderId="2" xfId="0" applyFont="1" applyFill="1" applyBorder="1" applyAlignment="1">
      <alignment horizontal="right" vertical="center"/>
    </xf>
    <xf numFmtId="0" fontId="13" fillId="7" borderId="3" xfId="0" applyFont="1" applyFill="1" applyBorder="1" applyAlignment="1">
      <alignment horizontal="left" vertical="top"/>
    </xf>
    <xf numFmtId="0" fontId="13" fillId="7" borderId="14" xfId="0" applyFont="1" applyFill="1" applyBorder="1" applyAlignment="1">
      <alignment horizontal="left" vertical="top"/>
    </xf>
    <xf numFmtId="0" fontId="13" fillId="7" borderId="4" xfId="0" applyFont="1" applyFill="1" applyBorder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left" vertical="top"/>
    </xf>
    <xf numFmtId="0" fontId="13" fillId="8" borderId="14" xfId="0" applyFont="1" applyFill="1" applyBorder="1" applyAlignment="1">
      <alignment horizontal="left" vertical="top"/>
    </xf>
    <xf numFmtId="0" fontId="13" fillId="8" borderId="4" xfId="0" applyFont="1" applyFill="1" applyBorder="1" applyAlignment="1">
      <alignment horizontal="left" vertical="top"/>
    </xf>
    <xf numFmtId="0" fontId="13" fillId="0" borderId="2" xfId="0" applyFon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</cellXfs>
  <cellStyles count="5">
    <cellStyle name="Normal" xfId="0" builtinId="0"/>
    <cellStyle name="Normal 11" xfId="3" xr:uid="{00000000-0005-0000-0000-000001000000}"/>
    <cellStyle name="Normal 2" xfId="2" xr:uid="{00000000-0005-0000-0000-000002000000}"/>
    <cellStyle name="Normal 2 2" xfId="4" xr:uid="{00000000-0005-0000-0000-000003000000}"/>
    <cellStyle name="Normal 2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ance%20-%202024/Glance%20-%202024/Section%201%20Chemical%20Sector%20(Table%201%20to%2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Glance%20-%202023\Section%203%20Foreign%20Tr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 I"/>
      <sheetName val="Table 1"/>
      <sheetName val="Table 1A"/>
      <sheetName val="Table 2 "/>
      <sheetName val="Table 3"/>
      <sheetName val="Table 4"/>
      <sheetName val="Table 5 "/>
      <sheetName val="Table 5A Final"/>
      <sheetName val="Sheet7"/>
      <sheetName val="Sheet8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 III"/>
      <sheetName val="Table 11"/>
      <sheetName val="Table 12"/>
      <sheetName val="Table 12 A"/>
      <sheetName val="Table 13 "/>
      <sheetName val="Table 14 "/>
      <sheetName val="Table 15 "/>
      <sheetName val="Table 16"/>
      <sheetName val="Table 17"/>
      <sheetName val="Table 18"/>
      <sheetName val="Table 19 "/>
      <sheetName val="Table 20"/>
      <sheetName val="Table 21"/>
      <sheetName val="Table 22"/>
      <sheetName val="Table 23"/>
      <sheetName val="Table 24 "/>
      <sheetName val="Table 25 "/>
      <sheetName val="Table 26"/>
      <sheetName val="Table 27"/>
      <sheetName val="Table 28"/>
      <sheetName val="Table 29 "/>
      <sheetName val="Table 30"/>
      <sheetName val="Table 31"/>
      <sheetName val="Table 3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>
            <v>106744</v>
          </cell>
          <cell r="C6">
            <v>29210</v>
          </cell>
          <cell r="D6">
            <v>154244</v>
          </cell>
          <cell r="E6">
            <v>39591</v>
          </cell>
          <cell r="F6">
            <v>273456</v>
          </cell>
          <cell r="G6">
            <v>86880</v>
          </cell>
          <cell r="H6">
            <v>239321</v>
          </cell>
          <cell r="I6">
            <v>87844</v>
          </cell>
          <cell r="J6">
            <v>329459</v>
          </cell>
          <cell r="K6">
            <v>82760</v>
          </cell>
          <cell r="L6">
            <v>428873</v>
          </cell>
          <cell r="M6">
            <v>85310</v>
          </cell>
          <cell r="N6">
            <v>597971</v>
          </cell>
          <cell r="O6">
            <v>187161</v>
          </cell>
          <cell r="P6">
            <v>1335556</v>
          </cell>
          <cell r="Q6">
            <v>628667</v>
          </cell>
        </row>
        <row r="7">
          <cell r="B7">
            <v>156683</v>
          </cell>
          <cell r="C7">
            <v>74466</v>
          </cell>
          <cell r="D7">
            <v>377587</v>
          </cell>
          <cell r="E7">
            <v>111322</v>
          </cell>
          <cell r="F7">
            <v>173071</v>
          </cell>
          <cell r="G7">
            <v>102270</v>
          </cell>
          <cell r="H7">
            <v>176900</v>
          </cell>
          <cell r="I7">
            <v>133248</v>
          </cell>
          <cell r="J7">
            <v>196035</v>
          </cell>
          <cell r="K7">
            <v>134079</v>
          </cell>
          <cell r="L7">
            <v>194941</v>
          </cell>
          <cell r="M7">
            <v>119206</v>
          </cell>
          <cell r="N7">
            <v>272948</v>
          </cell>
          <cell r="O7">
            <v>261181</v>
          </cell>
          <cell r="P7">
            <v>674218</v>
          </cell>
          <cell r="Q7">
            <v>685617</v>
          </cell>
        </row>
        <row r="8">
          <cell r="B8">
            <v>231728</v>
          </cell>
          <cell r="C8">
            <v>216771</v>
          </cell>
          <cell r="D8">
            <v>190306</v>
          </cell>
          <cell r="E8">
            <v>232940</v>
          </cell>
          <cell r="F8">
            <v>204923</v>
          </cell>
          <cell r="G8">
            <v>320492</v>
          </cell>
          <cell r="H8">
            <v>233147</v>
          </cell>
          <cell r="I8">
            <v>425738</v>
          </cell>
          <cell r="J8">
            <v>244524</v>
          </cell>
          <cell r="K8">
            <v>422713</v>
          </cell>
          <cell r="L8">
            <v>295922</v>
          </cell>
          <cell r="M8">
            <v>438010</v>
          </cell>
          <cell r="N8">
            <v>310144</v>
          </cell>
          <cell r="O8">
            <v>528314</v>
          </cell>
          <cell r="P8">
            <v>607619</v>
          </cell>
          <cell r="Q8">
            <v>859418</v>
          </cell>
        </row>
        <row r="9">
          <cell r="B9">
            <v>266915</v>
          </cell>
          <cell r="C9">
            <v>1126874</v>
          </cell>
          <cell r="D9">
            <v>342331</v>
          </cell>
          <cell r="E9">
            <v>1315026</v>
          </cell>
          <cell r="F9">
            <v>358481</v>
          </cell>
          <cell r="G9">
            <v>1481030</v>
          </cell>
          <cell r="H9">
            <v>404783</v>
          </cell>
          <cell r="I9">
            <v>2004132</v>
          </cell>
          <cell r="J9">
            <v>398069</v>
          </cell>
          <cell r="K9">
            <v>2163297</v>
          </cell>
          <cell r="L9">
            <v>470787</v>
          </cell>
          <cell r="M9">
            <v>2380601</v>
          </cell>
          <cell r="N9">
            <v>567666</v>
          </cell>
          <cell r="O9">
            <v>3266419</v>
          </cell>
          <cell r="P9">
            <v>1079564</v>
          </cell>
          <cell r="Q9">
            <v>7723393</v>
          </cell>
        </row>
        <row r="10">
          <cell r="B10">
            <v>376046</v>
          </cell>
          <cell r="C10">
            <v>1219795</v>
          </cell>
          <cell r="D10">
            <v>419272</v>
          </cell>
          <cell r="E10">
            <v>1307546</v>
          </cell>
          <cell r="F10">
            <v>485741</v>
          </cell>
          <cell r="G10">
            <v>1439290</v>
          </cell>
          <cell r="H10">
            <v>525170</v>
          </cell>
          <cell r="I10">
            <v>1800681</v>
          </cell>
          <cell r="J10">
            <v>530297</v>
          </cell>
          <cell r="K10">
            <v>1928414</v>
          </cell>
          <cell r="L10">
            <v>514395</v>
          </cell>
          <cell r="M10">
            <v>1770381</v>
          </cell>
          <cell r="N10">
            <v>590558</v>
          </cell>
          <cell r="O10">
            <v>2336505</v>
          </cell>
          <cell r="P10">
            <v>929808</v>
          </cell>
          <cell r="Q10">
            <v>3968862</v>
          </cell>
        </row>
      </sheetData>
      <sheetData sheetId="5">
        <row r="6">
          <cell r="B6">
            <v>1117878</v>
          </cell>
          <cell r="C6">
            <v>218199</v>
          </cell>
          <cell r="D6">
            <v>1121137</v>
          </cell>
          <cell r="E6">
            <v>215051</v>
          </cell>
          <cell r="F6">
            <v>1193978</v>
          </cell>
          <cell r="G6">
            <v>265347</v>
          </cell>
          <cell r="H6">
            <v>1049124</v>
          </cell>
          <cell r="I6">
            <v>225523</v>
          </cell>
          <cell r="J6">
            <v>1157130</v>
          </cell>
          <cell r="K6">
            <v>240752</v>
          </cell>
          <cell r="L6">
            <v>967827</v>
          </cell>
          <cell r="M6">
            <v>170499</v>
          </cell>
          <cell r="N6">
            <v>766564</v>
          </cell>
          <cell r="O6">
            <v>174732</v>
          </cell>
          <cell r="P6">
            <v>713367</v>
          </cell>
          <cell r="Q6">
            <v>269998</v>
          </cell>
        </row>
        <row r="7">
          <cell r="B7">
            <v>1009821</v>
          </cell>
          <cell r="C7">
            <v>237368</v>
          </cell>
          <cell r="D7">
            <v>1010071</v>
          </cell>
          <cell r="E7">
            <v>235237</v>
          </cell>
          <cell r="F7">
            <v>1228854</v>
          </cell>
          <cell r="G7">
            <v>308363</v>
          </cell>
          <cell r="H7">
            <v>1579667</v>
          </cell>
          <cell r="I7">
            <v>485763</v>
          </cell>
          <cell r="J7">
            <v>1531826</v>
          </cell>
          <cell r="K7">
            <v>354602</v>
          </cell>
          <cell r="L7">
            <v>1187990</v>
          </cell>
          <cell r="M7">
            <v>302101</v>
          </cell>
          <cell r="N7">
            <v>1345272</v>
          </cell>
          <cell r="O7">
            <v>382374</v>
          </cell>
          <cell r="P7">
            <v>1351450</v>
          </cell>
          <cell r="Q7">
            <v>433595</v>
          </cell>
        </row>
        <row r="8">
          <cell r="B8">
            <v>3143476</v>
          </cell>
          <cell r="C8">
            <v>865684</v>
          </cell>
          <cell r="D8">
            <v>3170287</v>
          </cell>
          <cell r="E8">
            <v>904366</v>
          </cell>
          <cell r="F8">
            <v>3407051</v>
          </cell>
          <cell r="G8">
            <v>1207748</v>
          </cell>
          <cell r="H8">
            <v>3644781</v>
          </cell>
          <cell r="I8">
            <v>1520278</v>
          </cell>
          <cell r="J8">
            <v>3775333</v>
          </cell>
          <cell r="K8">
            <v>1078053</v>
          </cell>
          <cell r="L8">
            <v>3715724</v>
          </cell>
          <cell r="M8">
            <v>1124697</v>
          </cell>
          <cell r="N8">
            <v>4159984</v>
          </cell>
          <cell r="O8">
            <v>2308240</v>
          </cell>
          <cell r="P8">
            <v>4700910</v>
          </cell>
          <cell r="Q8">
            <v>2117580</v>
          </cell>
        </row>
        <row r="9">
          <cell r="B9">
            <v>33868</v>
          </cell>
          <cell r="C9">
            <v>390707</v>
          </cell>
          <cell r="D9">
            <v>42591</v>
          </cell>
          <cell r="E9">
            <v>490581</v>
          </cell>
          <cell r="F9">
            <v>44145</v>
          </cell>
          <cell r="G9">
            <v>581385</v>
          </cell>
          <cell r="H9">
            <v>49233</v>
          </cell>
          <cell r="I9">
            <v>632590</v>
          </cell>
          <cell r="J9">
            <v>42580</v>
          </cell>
          <cell r="K9">
            <v>611078</v>
          </cell>
          <cell r="L9">
            <v>66190</v>
          </cell>
          <cell r="M9">
            <v>899057</v>
          </cell>
          <cell r="N9">
            <v>59722</v>
          </cell>
          <cell r="O9">
            <v>972605</v>
          </cell>
          <cell r="P9">
            <v>67445</v>
          </cell>
          <cell r="Q9">
            <v>1025202</v>
          </cell>
        </row>
        <row r="10">
          <cell r="B10">
            <v>54691</v>
          </cell>
          <cell r="C10">
            <v>219304</v>
          </cell>
          <cell r="D10">
            <v>55868</v>
          </cell>
          <cell r="E10">
            <v>214913</v>
          </cell>
          <cell r="F10">
            <v>62971</v>
          </cell>
          <cell r="G10">
            <v>231383</v>
          </cell>
          <cell r="H10">
            <v>56452</v>
          </cell>
          <cell r="I10">
            <v>278422</v>
          </cell>
          <cell r="J10">
            <v>50583</v>
          </cell>
          <cell r="K10">
            <v>281435</v>
          </cell>
          <cell r="L10">
            <v>45339</v>
          </cell>
          <cell r="M10">
            <v>252666</v>
          </cell>
          <cell r="N10">
            <v>53657</v>
          </cell>
          <cell r="O10">
            <v>326661</v>
          </cell>
          <cell r="P10">
            <v>44637</v>
          </cell>
          <cell r="Q10">
            <v>290398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34"/>
  <sheetViews>
    <sheetView tabSelected="1" view="pageBreakPreview" zoomScaleNormal="100" zoomScaleSheetLayoutView="100" workbookViewId="0">
      <selection activeCell="D26" sqref="D26"/>
    </sheetView>
  </sheetViews>
  <sheetFormatPr defaultColWidth="9.140625" defaultRowHeight="15" x14ac:dyDescent="0.25"/>
  <cols>
    <col min="1" max="1" width="9.140625" style="87"/>
    <col min="2" max="2" width="38" style="87" customWidth="1"/>
    <col min="3" max="3" width="10.7109375" style="87" hidden="1" customWidth="1"/>
    <col min="4" max="11" width="10.7109375" style="87" customWidth="1"/>
    <col min="12" max="12" width="8.28515625" style="87" customWidth="1"/>
    <col min="13" max="13" width="10.7109375" style="87" customWidth="1"/>
    <col min="14" max="16384" width="9.140625" style="1"/>
  </cols>
  <sheetData>
    <row r="1" spans="1:17" x14ac:dyDescent="0.25">
      <c r="A1" s="146" t="s">
        <v>391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7" x14ac:dyDescent="0.25">
      <c r="A2" s="147" t="s">
        <v>34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14.25" customHeight="1" x14ac:dyDescent="0.25">
      <c r="A3" s="79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5</v>
      </c>
      <c r="G3" s="80" t="s">
        <v>29</v>
      </c>
      <c r="H3" s="80" t="s">
        <v>30</v>
      </c>
      <c r="I3" s="80" t="s">
        <v>32</v>
      </c>
      <c r="J3" s="80" t="s">
        <v>345</v>
      </c>
      <c r="K3" s="80" t="s">
        <v>390</v>
      </c>
      <c r="L3" s="103" t="s">
        <v>360</v>
      </c>
      <c r="M3" s="80" t="s">
        <v>6</v>
      </c>
    </row>
    <row r="4" spans="1:17" ht="14.25" customHeight="1" x14ac:dyDescent="0.25">
      <c r="A4" s="91">
        <v>1</v>
      </c>
      <c r="B4" s="91">
        <v>2</v>
      </c>
      <c r="C4" s="91">
        <v>3</v>
      </c>
      <c r="D4" s="91">
        <v>3</v>
      </c>
      <c r="E4" s="91">
        <v>4</v>
      </c>
      <c r="F4" s="91">
        <v>5</v>
      </c>
      <c r="G4" s="91">
        <v>6</v>
      </c>
      <c r="H4" s="91">
        <v>7</v>
      </c>
      <c r="I4" s="91">
        <v>8</v>
      </c>
      <c r="J4" s="91">
        <v>9</v>
      </c>
      <c r="K4" s="91">
        <v>10</v>
      </c>
      <c r="L4" s="91">
        <v>11</v>
      </c>
      <c r="M4" s="91">
        <v>12</v>
      </c>
    </row>
    <row r="5" spans="1:17" s="2" customFormat="1" x14ac:dyDescent="0.25">
      <c r="A5" s="152" t="s">
        <v>7</v>
      </c>
      <c r="B5" s="153"/>
      <c r="C5" s="94">
        <v>1716384.4044047</v>
      </c>
      <c r="D5" s="94">
        <v>1849433.5534035999</v>
      </c>
      <c r="E5" s="94">
        <v>1956514.5280482001</v>
      </c>
      <c r="F5" s="94">
        <v>2307726.1938208998</v>
      </c>
      <c r="G5" s="94">
        <v>2219854.1809526002</v>
      </c>
      <c r="H5" s="94">
        <v>2159043.2213062001</v>
      </c>
      <c r="I5" s="94">
        <v>3147021.4927825001</v>
      </c>
      <c r="J5" s="94">
        <v>3621549.8756836001</v>
      </c>
      <c r="K5" s="94">
        <v>3618952.2705093999</v>
      </c>
      <c r="L5" s="94"/>
      <c r="M5" s="114">
        <f>(POWER(K5/D5,1/7)-1)*100</f>
        <v>10.064980352029584</v>
      </c>
    </row>
    <row r="6" spans="1:17" x14ac:dyDescent="0.25">
      <c r="A6" s="81">
        <v>28</v>
      </c>
      <c r="B6" s="82" t="s">
        <v>8</v>
      </c>
      <c r="C6" s="83">
        <v>7913.4018131000003</v>
      </c>
      <c r="D6" s="83">
        <v>9137.8871061999998</v>
      </c>
      <c r="E6" s="83">
        <v>11174.6919941</v>
      </c>
      <c r="F6" s="83">
        <v>14056.264491</v>
      </c>
      <c r="G6" s="83">
        <v>12512.1929913</v>
      </c>
      <c r="H6" s="83">
        <v>12301.0747756</v>
      </c>
      <c r="I6" s="83">
        <v>19800.090660599999</v>
      </c>
      <c r="J6" s="83">
        <v>26641.6551869</v>
      </c>
      <c r="K6" s="83">
        <v>26551.953162199999</v>
      </c>
      <c r="L6" s="83"/>
      <c r="M6" s="115">
        <f>(POWER(K6/D6,1/7)-1)*100</f>
        <v>16.460505083541264</v>
      </c>
      <c r="O6" s="2"/>
      <c r="P6" s="138"/>
      <c r="Q6" s="138"/>
    </row>
    <row r="7" spans="1:17" x14ac:dyDescent="0.25">
      <c r="A7" s="81">
        <v>29</v>
      </c>
      <c r="B7" s="82" t="s">
        <v>9</v>
      </c>
      <c r="C7" s="83">
        <v>75294.551101399993</v>
      </c>
      <c r="D7" s="83">
        <v>78385.579119899994</v>
      </c>
      <c r="E7" s="83">
        <v>95380.619424899996</v>
      </c>
      <c r="F7" s="83">
        <v>127855.22672989999</v>
      </c>
      <c r="G7" s="83">
        <v>124195.08951429999</v>
      </c>
      <c r="H7" s="83">
        <v>133636.55499239999</v>
      </c>
      <c r="I7" s="83">
        <v>164814.58074820001</v>
      </c>
      <c r="J7" s="83">
        <v>172356.96243660001</v>
      </c>
      <c r="K7" s="83">
        <v>168921.78585650001</v>
      </c>
      <c r="L7" s="83"/>
      <c r="M7" s="115">
        <f t="shared" ref="M7:M12" si="0">(POWER(K7/D7,1/7)-1)*100</f>
        <v>11.592663080990073</v>
      </c>
      <c r="O7" s="2"/>
    </row>
    <row r="8" spans="1:17" x14ac:dyDescent="0.25">
      <c r="A8" s="81">
        <v>32</v>
      </c>
      <c r="B8" s="82" t="s">
        <v>10</v>
      </c>
      <c r="C8" s="83">
        <v>16164.8695955</v>
      </c>
      <c r="D8" s="83">
        <v>17189.421609199999</v>
      </c>
      <c r="E8" s="83">
        <v>18950.794723200001</v>
      </c>
      <c r="F8" s="83">
        <v>23124.034641599999</v>
      </c>
      <c r="G8" s="83">
        <v>24409.439005699998</v>
      </c>
      <c r="H8" s="83">
        <v>22659.814929700002</v>
      </c>
      <c r="I8" s="83">
        <v>29513.239935900001</v>
      </c>
      <c r="J8" s="83">
        <v>26528.278576500001</v>
      </c>
      <c r="K8" s="83">
        <v>32997.238319700002</v>
      </c>
      <c r="L8" s="83"/>
      <c r="M8" s="115">
        <f t="shared" si="0"/>
        <v>9.7638864016778015</v>
      </c>
      <c r="O8" s="2"/>
    </row>
    <row r="9" spans="1:17" x14ac:dyDescent="0.25">
      <c r="A9" s="81">
        <v>38</v>
      </c>
      <c r="B9" s="82" t="s">
        <v>11</v>
      </c>
      <c r="C9" s="83">
        <v>20083.071845400002</v>
      </c>
      <c r="D9" s="83">
        <v>21791.761478799999</v>
      </c>
      <c r="E9" s="83">
        <v>25079.840921700001</v>
      </c>
      <c r="F9" s="83">
        <v>32396.5932613</v>
      </c>
      <c r="G9" s="83">
        <v>35662.926182900002</v>
      </c>
      <c r="H9" s="83">
        <v>37886.057323699999</v>
      </c>
      <c r="I9" s="83">
        <v>52415.702001400001</v>
      </c>
      <c r="J9" s="83">
        <v>63282.185257899997</v>
      </c>
      <c r="K9" s="83">
        <v>54454.416638000002</v>
      </c>
      <c r="L9" s="83"/>
      <c r="M9" s="115">
        <f>(POWER(K9/D9,1/7)-1)*100</f>
        <v>13.977758137257013</v>
      </c>
      <c r="O9" s="2"/>
    </row>
    <row r="10" spans="1:17" x14ac:dyDescent="0.25">
      <c r="A10" s="81">
        <v>39</v>
      </c>
      <c r="B10" s="82" t="s">
        <v>12</v>
      </c>
      <c r="C10" s="83">
        <v>34381.366632199999</v>
      </c>
      <c r="D10" s="83">
        <v>35502.051909100002</v>
      </c>
      <c r="E10" s="83">
        <v>40927.8164158</v>
      </c>
      <c r="F10" s="83">
        <v>56078.973326500003</v>
      </c>
      <c r="G10" s="83">
        <v>48969.666179500004</v>
      </c>
      <c r="H10" s="83">
        <v>51004.318336999997</v>
      </c>
      <c r="I10" s="83">
        <v>67439.756305699993</v>
      </c>
      <c r="J10" s="83">
        <v>61518.482909899998</v>
      </c>
      <c r="K10" s="83">
        <v>61117.061233499997</v>
      </c>
      <c r="L10" s="83"/>
      <c r="M10" s="115">
        <f t="shared" si="0"/>
        <v>8.0690383577945788</v>
      </c>
      <c r="O10" s="2"/>
    </row>
    <row r="11" spans="1:17" x14ac:dyDescent="0.25">
      <c r="A11" s="81">
        <v>4002</v>
      </c>
      <c r="B11" s="82" t="s">
        <v>13</v>
      </c>
      <c r="C11" s="83">
        <v>451.59769369999998</v>
      </c>
      <c r="D11" s="83">
        <v>479.71805899999998</v>
      </c>
      <c r="E11" s="83">
        <v>570.75080179999998</v>
      </c>
      <c r="F11" s="83">
        <v>738.70768499999997</v>
      </c>
      <c r="G11" s="83">
        <v>758.95067559999995</v>
      </c>
      <c r="H11" s="83">
        <v>820.58947599999999</v>
      </c>
      <c r="I11" s="83">
        <v>1141.479331</v>
      </c>
      <c r="J11" s="83">
        <v>964.02312730000006</v>
      </c>
      <c r="K11" s="83">
        <v>1096.8105250999999</v>
      </c>
      <c r="L11" s="83"/>
      <c r="M11" s="115">
        <f t="shared" si="0"/>
        <v>12.539895081041962</v>
      </c>
      <c r="O11" s="2"/>
    </row>
    <row r="12" spans="1:17" x14ac:dyDescent="0.25">
      <c r="A12" s="81">
        <v>54</v>
      </c>
      <c r="B12" s="82" t="s">
        <v>14</v>
      </c>
      <c r="C12" s="83">
        <v>13460.2841436</v>
      </c>
      <c r="D12" s="83">
        <v>13334.1038457</v>
      </c>
      <c r="E12" s="83">
        <v>13984.427055599999</v>
      </c>
      <c r="F12" s="83">
        <v>16017.693773000001</v>
      </c>
      <c r="G12" s="83">
        <v>16961.692111699998</v>
      </c>
      <c r="H12" s="83">
        <v>11470.080468599999</v>
      </c>
      <c r="I12" s="83">
        <v>18069.671072199999</v>
      </c>
      <c r="J12" s="83">
        <v>15731.118712400001</v>
      </c>
      <c r="K12" s="83">
        <v>14576.4077356</v>
      </c>
      <c r="L12" s="83"/>
      <c r="M12" s="115">
        <f t="shared" si="0"/>
        <v>1.2806938303825843</v>
      </c>
      <c r="O12" s="2"/>
    </row>
    <row r="13" spans="1:17" x14ac:dyDescent="0.25">
      <c r="A13" s="81">
        <v>55</v>
      </c>
      <c r="B13" s="82" t="s">
        <v>15</v>
      </c>
      <c r="C13" s="83">
        <v>13624.623098100001</v>
      </c>
      <c r="D13" s="83">
        <v>14372.645735800001</v>
      </c>
      <c r="E13" s="83">
        <v>13212.000358699999</v>
      </c>
      <c r="F13" s="83">
        <v>13307.585079</v>
      </c>
      <c r="G13" s="83">
        <v>11824.161114799999</v>
      </c>
      <c r="H13" s="83">
        <v>9558.5470311000008</v>
      </c>
      <c r="I13" s="83">
        <v>15402.2125581</v>
      </c>
      <c r="J13" s="83">
        <v>14283.496584300001</v>
      </c>
      <c r="K13" s="83">
        <v>13569.2095386</v>
      </c>
      <c r="L13" s="83"/>
      <c r="M13" s="115">
        <f>(POWER(K13/D13,1/7)-1)*100</f>
        <v>-0.81839812218396091</v>
      </c>
      <c r="O13" s="2"/>
    </row>
    <row r="14" spans="1:17" s="2" customFormat="1" x14ac:dyDescent="0.25">
      <c r="A14" s="148" t="s">
        <v>16</v>
      </c>
      <c r="B14" s="148"/>
      <c r="C14" s="84">
        <f>C13+C12+C11+C10+C9+C8+C7+C6</f>
        <v>181373.765923</v>
      </c>
      <c r="D14" s="84">
        <f>D13+D12+D11+D10+D9+D8+D7+D6</f>
        <v>190193.1688637</v>
      </c>
      <c r="E14" s="84">
        <f t="shared" ref="E14:K14" si="1">E13+E12+E11+E10+E9+E8+E7+E6</f>
        <v>219280.94169579999</v>
      </c>
      <c r="F14" s="84">
        <f t="shared" si="1"/>
        <v>283575.07898729999</v>
      </c>
      <c r="G14" s="84">
        <f t="shared" si="1"/>
        <v>275294.1177758</v>
      </c>
      <c r="H14" s="84">
        <f t="shared" si="1"/>
        <v>279337.03733409999</v>
      </c>
      <c r="I14" s="84">
        <f t="shared" si="1"/>
        <v>368596.73261309997</v>
      </c>
      <c r="J14" s="84">
        <f t="shared" si="1"/>
        <v>381306.20279180002</v>
      </c>
      <c r="K14" s="84">
        <f t="shared" si="1"/>
        <v>373284.88300919998</v>
      </c>
      <c r="L14" s="83"/>
      <c r="M14" s="115">
        <f>(POWER(K14/D14,1/7)-1)*100</f>
        <v>10.11210618314815</v>
      </c>
    </row>
    <row r="15" spans="1:17" x14ac:dyDescent="0.25">
      <c r="A15" s="156" t="s">
        <v>17</v>
      </c>
      <c r="B15" s="157"/>
      <c r="C15" s="85">
        <f>C14/C5*100</f>
        <v>10.567199600366127</v>
      </c>
      <c r="D15" s="85">
        <f>D14/D5*100</f>
        <v>10.283860618494703</v>
      </c>
      <c r="E15" s="85">
        <f t="shared" ref="E15:K15" si="2">E14/E5*100</f>
        <v>11.207733883507245</v>
      </c>
      <c r="F15" s="85">
        <f t="shared" si="2"/>
        <v>12.288072984853764</v>
      </c>
      <c r="G15" s="85">
        <f t="shared" si="2"/>
        <v>12.401450515892163</v>
      </c>
      <c r="H15" s="85">
        <f t="shared" si="2"/>
        <v>12.938001174664016</v>
      </c>
      <c r="I15" s="85">
        <f t="shared" si="2"/>
        <v>11.71255847659299</v>
      </c>
      <c r="J15" s="85">
        <f t="shared" si="2"/>
        <v>10.528812687408456</v>
      </c>
      <c r="K15" s="85">
        <f t="shared" si="2"/>
        <v>10.314722469568707</v>
      </c>
      <c r="L15" s="83"/>
      <c r="M15" s="122"/>
      <c r="O15" s="2"/>
    </row>
    <row r="16" spans="1:17" x14ac:dyDescent="0.25">
      <c r="A16" s="154" t="s">
        <v>18</v>
      </c>
      <c r="B16" s="155"/>
      <c r="C16" s="94">
        <v>2490305.5378454998</v>
      </c>
      <c r="D16" s="94">
        <v>2577675.3668287001</v>
      </c>
      <c r="E16" s="94">
        <v>3001033.4334610002</v>
      </c>
      <c r="F16" s="94">
        <v>3594674.6119225002</v>
      </c>
      <c r="G16" s="94">
        <v>3360954.4561116998</v>
      </c>
      <c r="H16" s="94">
        <v>2915957.7004137002</v>
      </c>
      <c r="I16" s="94">
        <v>4572774.5890790997</v>
      </c>
      <c r="J16" s="94">
        <v>5749801.2710747998</v>
      </c>
      <c r="K16" s="94">
        <v>5616042.3662943002</v>
      </c>
      <c r="L16" s="94"/>
      <c r="M16" s="114">
        <f t="shared" ref="M16:M25" si="3">(POWER(K16/D16,1/7)-1)*100</f>
        <v>11.767257222178751</v>
      </c>
      <c r="O16" s="138"/>
    </row>
    <row r="17" spans="1:15" x14ac:dyDescent="0.25">
      <c r="A17" s="81">
        <v>28</v>
      </c>
      <c r="B17" s="82" t="s">
        <v>8</v>
      </c>
      <c r="C17" s="83">
        <v>33169.580409800001</v>
      </c>
      <c r="D17" s="83">
        <v>31653.6493649</v>
      </c>
      <c r="E17" s="83">
        <v>38927.032898899997</v>
      </c>
      <c r="F17" s="83">
        <v>53236.792281299997</v>
      </c>
      <c r="G17" s="83">
        <v>45045.3809033</v>
      </c>
      <c r="H17" s="83">
        <v>50955.461839000003</v>
      </c>
      <c r="I17" s="83">
        <v>76356.090143599999</v>
      </c>
      <c r="J17" s="83">
        <v>102894.9993451</v>
      </c>
      <c r="K17" s="83">
        <v>75653.182528399993</v>
      </c>
      <c r="L17" s="83"/>
      <c r="M17" s="115">
        <f t="shared" si="3"/>
        <v>13.255064234291947</v>
      </c>
      <c r="O17" s="138"/>
    </row>
    <row r="18" spans="1:15" x14ac:dyDescent="0.25">
      <c r="A18" s="81">
        <v>29</v>
      </c>
      <c r="B18" s="82" t="s">
        <v>9</v>
      </c>
      <c r="C18" s="83">
        <v>101986.087772</v>
      </c>
      <c r="D18" s="83">
        <v>103797.5665721</v>
      </c>
      <c r="E18" s="83">
        <v>123760.7625979</v>
      </c>
      <c r="F18" s="83">
        <v>156551.55009139999</v>
      </c>
      <c r="G18" s="83">
        <v>140204.55469349999</v>
      </c>
      <c r="H18" s="83">
        <v>145830.48480080001</v>
      </c>
      <c r="I18" s="83">
        <v>212614.95393729999</v>
      </c>
      <c r="J18" s="83">
        <v>232168.89938620001</v>
      </c>
      <c r="K18" s="83">
        <v>221364.84414520001</v>
      </c>
      <c r="L18" s="83"/>
      <c r="M18" s="115">
        <f t="shared" si="3"/>
        <v>11.426575271899075</v>
      </c>
      <c r="O18" s="138"/>
    </row>
    <row r="19" spans="1:15" x14ac:dyDescent="0.25">
      <c r="A19" s="81">
        <v>32</v>
      </c>
      <c r="B19" s="82" t="s">
        <v>10</v>
      </c>
      <c r="C19" s="83">
        <v>10466.8431447</v>
      </c>
      <c r="D19" s="83">
        <v>11185.8244003</v>
      </c>
      <c r="E19" s="83">
        <v>12995.2481357</v>
      </c>
      <c r="F19" s="83">
        <v>15459.5672151</v>
      </c>
      <c r="G19" s="83">
        <v>14518.3172839</v>
      </c>
      <c r="H19" s="83">
        <v>14036.0002504</v>
      </c>
      <c r="I19" s="83">
        <v>19431.150187300002</v>
      </c>
      <c r="J19" s="83">
        <v>20490.415617800001</v>
      </c>
      <c r="K19" s="83">
        <v>30116.3399422</v>
      </c>
      <c r="L19" s="83"/>
      <c r="M19" s="115">
        <f t="shared" si="3"/>
        <v>15.198743432573769</v>
      </c>
      <c r="O19" s="138"/>
    </row>
    <row r="20" spans="1:15" x14ac:dyDescent="0.25">
      <c r="A20" s="81">
        <v>38</v>
      </c>
      <c r="B20" s="82" t="s">
        <v>11</v>
      </c>
      <c r="C20" s="83">
        <v>27207.394369000001</v>
      </c>
      <c r="D20" s="83">
        <v>30641.932739299999</v>
      </c>
      <c r="E20" s="83">
        <v>35521.015011099997</v>
      </c>
      <c r="F20" s="83">
        <v>41748.156658</v>
      </c>
      <c r="G20" s="83">
        <v>39069.435588499997</v>
      </c>
      <c r="H20" s="83">
        <v>45324.438606900003</v>
      </c>
      <c r="I20" s="83">
        <v>58634.014989099996</v>
      </c>
      <c r="J20" s="83">
        <v>65755.977414399997</v>
      </c>
      <c r="K20" s="83">
        <v>61486.050055300002</v>
      </c>
      <c r="L20" s="83"/>
      <c r="M20" s="115">
        <f t="shared" si="3"/>
        <v>10.460914446538428</v>
      </c>
      <c r="O20" s="138"/>
    </row>
    <row r="21" spans="1:15" x14ac:dyDescent="0.25">
      <c r="A21" s="81">
        <v>39</v>
      </c>
      <c r="B21" s="82" t="s">
        <v>12</v>
      </c>
      <c r="C21" s="83">
        <v>74566.284535900006</v>
      </c>
      <c r="D21" s="83">
        <v>77573.459958199994</v>
      </c>
      <c r="E21" s="83">
        <v>89768.374270999993</v>
      </c>
      <c r="F21" s="83">
        <v>106591.4572907</v>
      </c>
      <c r="G21" s="83">
        <v>100607.2230304</v>
      </c>
      <c r="H21" s="83">
        <v>98392.185701800001</v>
      </c>
      <c r="I21" s="83">
        <v>149066.5944577</v>
      </c>
      <c r="J21" s="83">
        <v>185547.1595833</v>
      </c>
      <c r="K21" s="83">
        <v>180724.96559380001</v>
      </c>
      <c r="L21" s="83"/>
      <c r="M21" s="115">
        <f t="shared" si="3"/>
        <v>12.842354989659221</v>
      </c>
      <c r="O21" s="138"/>
    </row>
    <row r="22" spans="1:15" x14ac:dyDescent="0.25">
      <c r="A22" s="81">
        <v>4002</v>
      </c>
      <c r="B22" s="82" t="s">
        <v>13</v>
      </c>
      <c r="C22" s="83">
        <v>5204.6641516</v>
      </c>
      <c r="D22" s="83">
        <v>5654.0711037999999</v>
      </c>
      <c r="E22" s="83">
        <v>6686.8951225999999</v>
      </c>
      <c r="F22" s="83">
        <v>7896.0303604000001</v>
      </c>
      <c r="G22" s="83">
        <v>6078.7489825000002</v>
      </c>
      <c r="H22" s="83">
        <v>6268.7565702000002</v>
      </c>
      <c r="I22" s="83">
        <v>9154.3458148000009</v>
      </c>
      <c r="J22" s="83">
        <v>11121.3681958</v>
      </c>
      <c r="K22" s="83">
        <v>9860.6429477999991</v>
      </c>
      <c r="L22" s="83"/>
      <c r="M22" s="115">
        <f t="shared" si="3"/>
        <v>8.2695373756644042</v>
      </c>
      <c r="O22" s="138"/>
    </row>
    <row r="23" spans="1:15" x14ac:dyDescent="0.25">
      <c r="A23" s="81">
        <v>54</v>
      </c>
      <c r="B23" s="82" t="s">
        <v>14</v>
      </c>
      <c r="C23" s="83">
        <v>4878.5866095000001</v>
      </c>
      <c r="D23" s="83">
        <v>4855.5163763</v>
      </c>
      <c r="E23" s="83">
        <v>5538.2825652000001</v>
      </c>
      <c r="F23" s="83">
        <v>6842.9030695000001</v>
      </c>
      <c r="G23" s="83">
        <v>7351.0905161999999</v>
      </c>
      <c r="H23" s="83">
        <v>6726.9334415000003</v>
      </c>
      <c r="I23" s="83">
        <v>11143.8047654</v>
      </c>
      <c r="J23" s="83">
        <v>14287.3559764</v>
      </c>
      <c r="K23" s="83">
        <v>13711.444432</v>
      </c>
      <c r="L23" s="83"/>
      <c r="M23" s="115">
        <f t="shared" si="3"/>
        <v>15.986335217918391</v>
      </c>
      <c r="O23" s="138"/>
    </row>
    <row r="24" spans="1:15" x14ac:dyDescent="0.25">
      <c r="A24" s="81">
        <v>55</v>
      </c>
      <c r="B24" s="82" t="s">
        <v>15</v>
      </c>
      <c r="C24" s="83">
        <v>4400.5437878000002</v>
      </c>
      <c r="D24" s="83">
        <v>3826.4910365000001</v>
      </c>
      <c r="E24" s="83">
        <v>4658.3264399</v>
      </c>
      <c r="F24" s="83">
        <v>6507.8355312000003</v>
      </c>
      <c r="G24" s="83">
        <v>6785.4121777999999</v>
      </c>
      <c r="H24" s="83">
        <v>6179.9893561999997</v>
      </c>
      <c r="I24" s="83">
        <v>7714.0742738999998</v>
      </c>
      <c r="J24" s="83">
        <v>9822.0444208999997</v>
      </c>
      <c r="K24" s="83">
        <v>7460.4701292</v>
      </c>
      <c r="L24" s="83"/>
      <c r="M24" s="115">
        <f t="shared" si="3"/>
        <v>10.007841217979285</v>
      </c>
      <c r="O24" s="138"/>
    </row>
    <row r="25" spans="1:15" s="2" customFormat="1" x14ac:dyDescent="0.25">
      <c r="A25" s="149" t="s">
        <v>19</v>
      </c>
      <c r="B25" s="150"/>
      <c r="C25" s="84">
        <f>C24+C23+C22+C21+C20+C19+C18+C17</f>
        <v>261879.9847803</v>
      </c>
      <c r="D25" s="84">
        <f>D24+D23+D22+D21+D20+D19+D18+D17</f>
        <v>269188.51155140001</v>
      </c>
      <c r="E25" s="84">
        <f t="shared" ref="E25:K25" si="4">E24+E23+E22+E21+E20+E19+E18+E17</f>
        <v>317855.93704230001</v>
      </c>
      <c r="F25" s="84">
        <f t="shared" si="4"/>
        <v>394834.29249759996</v>
      </c>
      <c r="G25" s="84">
        <f t="shared" si="4"/>
        <v>359660.1631761</v>
      </c>
      <c r="H25" s="84">
        <f t="shared" si="4"/>
        <v>373714.25056680001</v>
      </c>
      <c r="I25" s="84">
        <f t="shared" si="4"/>
        <v>544115.02856909996</v>
      </c>
      <c r="J25" s="84">
        <f t="shared" si="4"/>
        <v>642088.2199399001</v>
      </c>
      <c r="K25" s="84">
        <f t="shared" si="4"/>
        <v>600377.93977389997</v>
      </c>
      <c r="L25" s="83"/>
      <c r="M25" s="115">
        <f t="shared" si="3"/>
        <v>12.141635701695375</v>
      </c>
      <c r="O25" s="138"/>
    </row>
    <row r="26" spans="1:15" x14ac:dyDescent="0.25">
      <c r="A26" s="158" t="s">
        <v>20</v>
      </c>
      <c r="B26" s="159"/>
      <c r="C26" s="86">
        <f t="shared" ref="C26" si="5">C25/C16*100</f>
        <v>10.51597809186365</v>
      </c>
      <c r="D26" s="86">
        <f>D25/D16*100</f>
        <v>10.443072662116531</v>
      </c>
      <c r="E26" s="86">
        <f t="shared" ref="E26:K26" si="6">E25/E16*100</f>
        <v>10.591549347576795</v>
      </c>
      <c r="F26" s="86">
        <f t="shared" si="6"/>
        <v>10.983867390613002</v>
      </c>
      <c r="G26" s="86">
        <f>G25/G16*100</f>
        <v>10.701131713405964</v>
      </c>
      <c r="H26" s="86">
        <f t="shared" si="6"/>
        <v>12.816175300271999</v>
      </c>
      <c r="I26" s="86">
        <f t="shared" si="6"/>
        <v>11.899012688457884</v>
      </c>
      <c r="J26" s="86">
        <f t="shared" si="6"/>
        <v>11.167137604738045</v>
      </c>
      <c r="K26" s="142">
        <f t="shared" si="6"/>
        <v>10.690409733679671</v>
      </c>
      <c r="L26" s="83"/>
      <c r="M26" s="115"/>
      <c r="O26" s="138"/>
    </row>
    <row r="27" spans="1:15" ht="78" customHeight="1" x14ac:dyDescent="0.25">
      <c r="A27" s="151" t="s">
        <v>340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O27" s="138"/>
    </row>
    <row r="28" spans="1:15" ht="13.5" customHeight="1" x14ac:dyDescent="0.25">
      <c r="A28" s="144" t="s">
        <v>341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O28" s="138"/>
    </row>
    <row r="29" spans="1:15" x14ac:dyDescent="0.25">
      <c r="A29" s="145" t="s">
        <v>342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O29" s="138"/>
    </row>
    <row r="30" spans="1:15" x14ac:dyDescent="0.25">
      <c r="O30" s="138"/>
    </row>
    <row r="31" spans="1:15" x14ac:dyDescent="0.25">
      <c r="O31" s="138"/>
    </row>
    <row r="32" spans="1:15" x14ac:dyDescent="0.25">
      <c r="O32" s="138"/>
    </row>
    <row r="33" spans="3:15" x14ac:dyDescent="0.25">
      <c r="O33" s="138"/>
    </row>
    <row r="34" spans="3:15" x14ac:dyDescent="0.25">
      <c r="C34" s="88"/>
      <c r="D34" s="88"/>
      <c r="E34" s="88"/>
      <c r="F34" s="88"/>
      <c r="G34" s="88"/>
      <c r="H34" s="88"/>
      <c r="I34" s="88"/>
      <c r="J34" s="88"/>
      <c r="K34" s="88"/>
      <c r="L34" s="88"/>
      <c r="O34" s="138"/>
    </row>
  </sheetData>
  <mergeCells count="11">
    <mergeCell ref="A28:M28"/>
    <mergeCell ref="A29:M29"/>
    <mergeCell ref="A1:M1"/>
    <mergeCell ref="A2:M2"/>
    <mergeCell ref="A14:B14"/>
    <mergeCell ref="A25:B25"/>
    <mergeCell ref="A27:M27"/>
    <mergeCell ref="A5:B5"/>
    <mergeCell ref="A16:B16"/>
    <mergeCell ref="A15:B15"/>
    <mergeCell ref="A26:B26"/>
  </mergeCells>
  <pageMargins left="0.70866141732283472" right="0.70866141732283472" top="0.74803149606299213" bottom="0.74803149606299213" header="0.31496062992125984" footer="0.31496062992125984"/>
  <pageSetup scale="80" firstPageNumber="90" orientation="landscape" useFirstPageNumber="1" r:id="rId1"/>
  <headerFooter>
    <firstFooter>&amp;C&amp;P</first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2000000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'Table 11'!C5:J5</xm:f>
              <xm:sqref>L5</xm:sqref>
            </x14:sparkline>
          </x14:sparklines>
        </x14:sparklineGroup>
        <x14:sparklineGroup displayEmptyCellsAs="gap" xr2:uid="{00000000-0003-0000-0100-000001000000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'Table 11'!C6:J6</xm:f>
              <xm:sqref>L6</xm:sqref>
            </x14:sparkline>
            <x14:sparkline>
              <xm:f>'Table 11'!C7:J7</xm:f>
              <xm:sqref>L7</xm:sqref>
            </x14:sparkline>
            <x14:sparkline>
              <xm:f>'Table 11'!C8:J8</xm:f>
              <xm:sqref>L8</xm:sqref>
            </x14:sparkline>
            <x14:sparkline>
              <xm:f>'Table 11'!C9:J9</xm:f>
              <xm:sqref>L9</xm:sqref>
            </x14:sparkline>
            <x14:sparkline>
              <xm:f>'Table 11'!C10:J10</xm:f>
              <xm:sqref>L10</xm:sqref>
            </x14:sparkline>
            <x14:sparkline>
              <xm:f>'Table 11'!C11:J11</xm:f>
              <xm:sqref>L11</xm:sqref>
            </x14:sparkline>
            <x14:sparkline>
              <xm:f>'Table 11'!C12:J12</xm:f>
              <xm:sqref>L12</xm:sqref>
            </x14:sparkline>
            <x14:sparkline>
              <xm:f>'Table 11'!C13:J13</xm:f>
              <xm:sqref>L13</xm:sqref>
            </x14:sparkline>
            <x14:sparkline>
              <xm:f>'Table 11'!C14:J14</xm:f>
              <xm:sqref>L14</xm:sqref>
            </x14:sparkline>
            <x14:sparkline>
              <xm:f>'Table 11'!C15:J15</xm:f>
              <xm:sqref>L15</xm:sqref>
            </x14:sparkline>
            <x14:sparkline>
              <xm:f>'Table 11'!C16:J16</xm:f>
              <xm:sqref>L16</xm:sqref>
            </x14:sparkline>
          </x14:sparklines>
        </x14:sparklineGroup>
        <x14:sparklineGroup displayEmptyCellsAs="gap" xr2:uid="{00000000-0003-0000-0100-000000000000}">
          <x14:colorSeries theme="8"/>
          <x14:colorNegative theme="9"/>
          <x14:colorAxis rgb="FF000000"/>
          <x14:colorMarkers theme="8" tint="-0.249977111117893"/>
          <x14:colorFirst theme="8" tint="-0.249977111117893"/>
          <x14:colorLast theme="8" tint="-0.249977111117893"/>
          <x14:colorHigh theme="8" tint="-0.249977111117893"/>
          <x14:colorLow theme="8" tint="-0.249977111117893"/>
          <x14:sparklines>
            <x14:sparkline>
              <xm:f>'Table 11'!C17:J17</xm:f>
              <xm:sqref>L17</xm:sqref>
            </x14:sparkline>
            <x14:sparkline>
              <xm:f>'Table 11'!C18:J18</xm:f>
              <xm:sqref>L18</xm:sqref>
            </x14:sparkline>
            <x14:sparkline>
              <xm:f>'Table 11'!C19:J19</xm:f>
              <xm:sqref>L19</xm:sqref>
            </x14:sparkline>
            <x14:sparkline>
              <xm:f>'Table 11'!C20:J20</xm:f>
              <xm:sqref>L20</xm:sqref>
            </x14:sparkline>
            <x14:sparkline>
              <xm:f>'Table 11'!C21:J21</xm:f>
              <xm:sqref>L21</xm:sqref>
            </x14:sparkline>
            <x14:sparkline>
              <xm:f>'Table 11'!C22:J22</xm:f>
              <xm:sqref>L22</xm:sqref>
            </x14:sparkline>
            <x14:sparkline>
              <xm:f>'Table 11'!C23:J23</xm:f>
              <xm:sqref>L23</xm:sqref>
            </x14:sparkline>
            <x14:sparkline>
              <xm:f>'Table 11'!C24:J24</xm:f>
              <xm:sqref>L24</xm:sqref>
            </x14:sparkline>
            <x14:sparkline>
              <xm:f>'Table 11'!C25:J25</xm:f>
              <xm:sqref>L25</xm:sqref>
            </x14:sparkline>
            <x14:sparkline>
              <xm:f>'Table 11'!C26:J26</xm:f>
              <xm:sqref>L26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Q365"/>
  <sheetViews>
    <sheetView showGridLines="0" view="pageBreakPreview" topLeftCell="A40" zoomScaleNormal="100" zoomScaleSheetLayoutView="100" workbookViewId="0">
      <selection activeCell="Q70" sqref="Q70"/>
    </sheetView>
  </sheetViews>
  <sheetFormatPr defaultRowHeight="15" x14ac:dyDescent="0.25"/>
  <cols>
    <col min="1" max="1" width="35.85546875" customWidth="1"/>
    <col min="2" max="4" width="21.7109375" customWidth="1"/>
  </cols>
  <sheetData>
    <row r="1" spans="1:5" ht="21" customHeight="1" x14ac:dyDescent="0.25">
      <c r="A1" s="210" t="s">
        <v>429</v>
      </c>
      <c r="B1" s="210"/>
      <c r="C1" s="210"/>
      <c r="D1" s="210"/>
    </row>
    <row r="2" spans="1:5" ht="17.100000000000001" customHeight="1" x14ac:dyDescent="0.25">
      <c r="A2" s="17" t="s">
        <v>124</v>
      </c>
      <c r="B2" s="17" t="s">
        <v>125</v>
      </c>
      <c r="C2" s="17" t="s">
        <v>126</v>
      </c>
      <c r="D2" s="17" t="s">
        <v>127</v>
      </c>
    </row>
    <row r="3" spans="1:5" ht="17.100000000000001" customHeight="1" x14ac:dyDescent="0.25">
      <c r="A3" s="91">
        <v>1</v>
      </c>
      <c r="B3" s="91">
        <v>2</v>
      </c>
      <c r="C3" s="91">
        <v>3</v>
      </c>
      <c r="D3" s="91">
        <v>4</v>
      </c>
    </row>
    <row r="4" spans="1:5" ht="17.100000000000001" customHeight="1" x14ac:dyDescent="0.25">
      <c r="A4" s="184" t="s">
        <v>56</v>
      </c>
      <c r="B4" s="42" t="s">
        <v>128</v>
      </c>
      <c r="C4" s="43">
        <v>165474.82999999999</v>
      </c>
      <c r="D4" s="43">
        <v>38920.856</v>
      </c>
      <c r="E4" s="96"/>
    </row>
    <row r="5" spans="1:5" ht="17.100000000000001" customHeight="1" x14ac:dyDescent="0.25">
      <c r="A5" s="208"/>
      <c r="B5" s="42" t="s">
        <v>130</v>
      </c>
      <c r="C5" s="43">
        <v>39284.756000000001</v>
      </c>
      <c r="D5" s="43">
        <v>9366.0220000000008</v>
      </c>
      <c r="E5" s="96"/>
    </row>
    <row r="6" spans="1:5" ht="17.100000000000001" customHeight="1" x14ac:dyDescent="0.25">
      <c r="A6" s="208"/>
      <c r="B6" s="42" t="s">
        <v>129</v>
      </c>
      <c r="C6" s="43">
        <v>30982.100999999999</v>
      </c>
      <c r="D6" s="43">
        <v>6606.0789999999997</v>
      </c>
      <c r="E6" s="96"/>
    </row>
    <row r="7" spans="1:5" ht="17.100000000000001" customHeight="1" x14ac:dyDescent="0.25">
      <c r="A7" s="208"/>
      <c r="B7" s="42" t="s">
        <v>135</v>
      </c>
      <c r="C7" s="43">
        <v>21934.29</v>
      </c>
      <c r="D7" s="43">
        <v>5654.4350000000004</v>
      </c>
      <c r="E7" s="96"/>
    </row>
    <row r="8" spans="1:5" ht="17.100000000000001" customHeight="1" x14ac:dyDescent="0.25">
      <c r="A8" s="208"/>
      <c r="B8" s="42" t="s">
        <v>132</v>
      </c>
      <c r="C8" s="43">
        <v>21516.607</v>
      </c>
      <c r="D8" s="43">
        <v>5524.6959999999999</v>
      </c>
      <c r="E8" s="96"/>
    </row>
    <row r="9" spans="1:5" ht="17.100000000000001" customHeight="1" x14ac:dyDescent="0.25">
      <c r="A9" s="185"/>
      <c r="B9" s="44" t="s">
        <v>133</v>
      </c>
      <c r="C9" s="45">
        <f>SUM(C4:C8)</f>
        <v>279192.58399999997</v>
      </c>
      <c r="D9" s="45">
        <f>SUM(D4:D8)</f>
        <v>66072.087999999989</v>
      </c>
    </row>
    <row r="10" spans="1:5" ht="17.100000000000001" customHeight="1" x14ac:dyDescent="0.25">
      <c r="A10" s="184" t="s">
        <v>57</v>
      </c>
      <c r="B10" s="42" t="s">
        <v>134</v>
      </c>
      <c r="C10" s="43">
        <v>62289.387000000002</v>
      </c>
      <c r="D10" s="43">
        <v>20994.694</v>
      </c>
    </row>
    <row r="11" spans="1:5" ht="17.100000000000001" customHeight="1" x14ac:dyDescent="0.25">
      <c r="A11" s="208"/>
      <c r="B11" s="42" t="s">
        <v>129</v>
      </c>
      <c r="C11" s="43">
        <v>56832.542000000001</v>
      </c>
      <c r="D11" s="43">
        <v>18443.806</v>
      </c>
    </row>
    <row r="12" spans="1:5" ht="17.100000000000001" customHeight="1" x14ac:dyDescent="0.25">
      <c r="A12" s="208"/>
      <c r="B12" s="42" t="s">
        <v>136</v>
      </c>
      <c r="C12" s="43">
        <v>40824.502</v>
      </c>
      <c r="D12" s="43">
        <v>14567.14</v>
      </c>
    </row>
    <row r="13" spans="1:5" ht="17.100000000000001" customHeight="1" x14ac:dyDescent="0.25">
      <c r="A13" s="208"/>
      <c r="B13" s="42" t="s">
        <v>165</v>
      </c>
      <c r="C13" s="43">
        <v>38741.245999999999</v>
      </c>
      <c r="D13" s="43">
        <v>14549.405000000001</v>
      </c>
    </row>
    <row r="14" spans="1:5" ht="17.100000000000001" customHeight="1" x14ac:dyDescent="0.25">
      <c r="A14" s="208"/>
      <c r="B14" s="42" t="s">
        <v>135</v>
      </c>
      <c r="C14" s="43">
        <v>30795.079000000002</v>
      </c>
      <c r="D14" s="43">
        <v>10379.445</v>
      </c>
    </row>
    <row r="15" spans="1:5" ht="17.100000000000001" customHeight="1" x14ac:dyDescent="0.25">
      <c r="A15" s="185"/>
      <c r="B15" s="44" t="s">
        <v>133</v>
      </c>
      <c r="C15" s="45">
        <f t="shared" ref="C15:D15" si="0">SUM(C10:C14)</f>
        <v>229482.75600000002</v>
      </c>
      <c r="D15" s="45">
        <f t="shared" si="0"/>
        <v>78934.489999999991</v>
      </c>
    </row>
    <row r="16" spans="1:5" ht="17.100000000000001" customHeight="1" x14ac:dyDescent="0.25">
      <c r="A16" s="184" t="s">
        <v>58</v>
      </c>
      <c r="B16" s="42" t="s">
        <v>138</v>
      </c>
      <c r="C16" s="43">
        <v>2000.95</v>
      </c>
      <c r="D16" s="43">
        <v>378.02499999999998</v>
      </c>
    </row>
    <row r="17" spans="1:4" ht="17.100000000000001" customHeight="1" x14ac:dyDescent="0.25">
      <c r="A17" s="208"/>
      <c r="B17" s="42" t="s">
        <v>136</v>
      </c>
      <c r="C17" s="43">
        <v>1071</v>
      </c>
      <c r="D17" s="43">
        <v>323.89699999999999</v>
      </c>
    </row>
    <row r="18" spans="1:4" ht="17.100000000000001" customHeight="1" x14ac:dyDescent="0.25">
      <c r="A18" s="208"/>
      <c r="B18" s="42" t="s">
        <v>168</v>
      </c>
      <c r="C18" s="43">
        <v>581.404</v>
      </c>
      <c r="D18" s="43">
        <v>322.63900000000001</v>
      </c>
    </row>
    <row r="19" spans="1:4" ht="17.100000000000001" customHeight="1" x14ac:dyDescent="0.25">
      <c r="A19" s="208"/>
      <c r="B19" s="42" t="s">
        <v>140</v>
      </c>
      <c r="C19" s="43">
        <v>524.34500000000003</v>
      </c>
      <c r="D19" s="43">
        <v>118.33799999999999</v>
      </c>
    </row>
    <row r="20" spans="1:4" ht="17.100000000000001" customHeight="1" x14ac:dyDescent="0.25">
      <c r="A20" s="208"/>
      <c r="B20" s="42" t="s">
        <v>131</v>
      </c>
      <c r="C20" s="43">
        <v>477.45499999999998</v>
      </c>
      <c r="D20" s="43">
        <v>29.916</v>
      </c>
    </row>
    <row r="21" spans="1:4" ht="17.100000000000001" customHeight="1" x14ac:dyDescent="0.25">
      <c r="A21" s="185"/>
      <c r="B21" s="44" t="s">
        <v>133</v>
      </c>
      <c r="C21" s="45">
        <f t="shared" ref="C21:D21" si="1">SUM(C16:C20)</f>
        <v>4655.1539999999995</v>
      </c>
      <c r="D21" s="45">
        <f t="shared" si="1"/>
        <v>1172.8150000000001</v>
      </c>
    </row>
    <row r="22" spans="1:4" ht="17.100000000000001" customHeight="1" x14ac:dyDescent="0.25">
      <c r="A22" s="184" t="s">
        <v>60</v>
      </c>
      <c r="B22" s="42" t="s">
        <v>142</v>
      </c>
      <c r="C22" s="43">
        <v>1724.66</v>
      </c>
      <c r="D22" s="43">
        <v>299.029</v>
      </c>
    </row>
    <row r="23" spans="1:4" ht="17.100000000000001" customHeight="1" x14ac:dyDescent="0.25">
      <c r="A23" s="208"/>
      <c r="B23" s="42" t="s">
        <v>140</v>
      </c>
      <c r="C23" s="43">
        <v>300</v>
      </c>
      <c r="D23" s="43">
        <v>87.459000000000003</v>
      </c>
    </row>
    <row r="24" spans="1:4" ht="17.100000000000001" customHeight="1" x14ac:dyDescent="0.25">
      <c r="A24" s="208"/>
      <c r="B24" s="42" t="s">
        <v>143</v>
      </c>
      <c r="C24" s="43">
        <v>90</v>
      </c>
      <c r="D24" s="43">
        <v>119.53100000000001</v>
      </c>
    </row>
    <row r="25" spans="1:4" ht="17.100000000000001" customHeight="1" x14ac:dyDescent="0.25">
      <c r="A25" s="208"/>
      <c r="B25" s="42" t="s">
        <v>154</v>
      </c>
      <c r="C25" s="43">
        <v>0.25</v>
      </c>
      <c r="D25" s="43">
        <v>2.9670000000000001</v>
      </c>
    </row>
    <row r="26" spans="1:4" ht="17.100000000000001" customHeight="1" x14ac:dyDescent="0.25">
      <c r="A26" s="208"/>
      <c r="B26" s="42" t="s">
        <v>147</v>
      </c>
      <c r="C26" s="43">
        <v>0.05</v>
      </c>
      <c r="D26" s="43">
        <v>0.20599999999999999</v>
      </c>
    </row>
    <row r="27" spans="1:4" ht="17.100000000000001" customHeight="1" x14ac:dyDescent="0.25">
      <c r="A27" s="185"/>
      <c r="B27" s="44" t="s">
        <v>133</v>
      </c>
      <c r="C27" s="45">
        <f>SUM(C22:C26)</f>
        <v>2114.96</v>
      </c>
      <c r="D27" s="45">
        <f t="shared" ref="D27" si="2">SUM(D22:D26)</f>
        <v>509.19200000000001</v>
      </c>
    </row>
    <row r="28" spans="1:4" ht="17.100000000000001" customHeight="1" x14ac:dyDescent="0.25">
      <c r="A28" s="208" t="s">
        <v>61</v>
      </c>
      <c r="B28" s="42" t="s">
        <v>128</v>
      </c>
      <c r="C28" s="43">
        <v>398.6</v>
      </c>
      <c r="D28" s="43">
        <v>369.76299999999998</v>
      </c>
    </row>
    <row r="29" spans="1:4" ht="17.100000000000001" customHeight="1" x14ac:dyDescent="0.25">
      <c r="A29" s="208"/>
      <c r="B29" s="42" t="s">
        <v>131</v>
      </c>
      <c r="C29" s="43">
        <v>26.02</v>
      </c>
      <c r="D29" s="43">
        <v>10.845000000000001</v>
      </c>
    </row>
    <row r="30" spans="1:4" ht="17.100000000000001" customHeight="1" x14ac:dyDescent="0.25">
      <c r="A30" s="208"/>
      <c r="B30" s="42" t="s">
        <v>146</v>
      </c>
      <c r="C30" s="43">
        <v>25.102</v>
      </c>
      <c r="D30" s="43">
        <v>24.738</v>
      </c>
    </row>
    <row r="31" spans="1:4" ht="17.100000000000001" customHeight="1" x14ac:dyDescent="0.25">
      <c r="A31" s="208"/>
      <c r="B31" s="42" t="s">
        <v>139</v>
      </c>
      <c r="C31" s="43">
        <v>0.3</v>
      </c>
      <c r="D31" s="43">
        <v>0.57799999999999996</v>
      </c>
    </row>
    <row r="32" spans="1:4" ht="17.100000000000001" customHeight="1" x14ac:dyDescent="0.25">
      <c r="A32" s="208"/>
      <c r="B32" s="42" t="s">
        <v>274</v>
      </c>
      <c r="C32" s="43">
        <v>4.0000000000000001E-3</v>
      </c>
      <c r="D32" s="43">
        <v>2.1000000000000001E-2</v>
      </c>
    </row>
    <row r="33" spans="1:4" ht="17.100000000000001" customHeight="1" x14ac:dyDescent="0.25">
      <c r="A33" s="185"/>
      <c r="B33" s="44" t="s">
        <v>133</v>
      </c>
      <c r="C33" s="45">
        <f t="shared" ref="C33:D33" si="3">SUM(C28:C32)</f>
        <v>450.02600000000001</v>
      </c>
      <c r="D33" s="45">
        <f t="shared" si="3"/>
        <v>405.94499999999999</v>
      </c>
    </row>
    <row r="34" spans="1:4" ht="17.100000000000001" customHeight="1" x14ac:dyDescent="0.25">
      <c r="A34" s="184" t="s">
        <v>62</v>
      </c>
      <c r="B34" s="42" t="s">
        <v>132</v>
      </c>
      <c r="C34" s="43">
        <v>38008.468000000001</v>
      </c>
      <c r="D34" s="43">
        <v>38435.625</v>
      </c>
    </row>
    <row r="35" spans="1:4" ht="17.100000000000001" customHeight="1" x14ac:dyDescent="0.25">
      <c r="A35" s="208"/>
      <c r="B35" s="42" t="s">
        <v>148</v>
      </c>
      <c r="C35" s="43">
        <v>36658.35</v>
      </c>
      <c r="D35" s="43">
        <v>34521.913</v>
      </c>
    </row>
    <row r="36" spans="1:4" ht="17.100000000000001" customHeight="1" x14ac:dyDescent="0.25">
      <c r="A36" s="208"/>
      <c r="B36" s="42" t="s">
        <v>138</v>
      </c>
      <c r="C36" s="43">
        <v>34563.188999999998</v>
      </c>
      <c r="D36" s="43">
        <v>36064.059000000001</v>
      </c>
    </row>
    <row r="37" spans="1:4" ht="17.100000000000001" customHeight="1" x14ac:dyDescent="0.25">
      <c r="A37" s="208"/>
      <c r="B37" s="42" t="s">
        <v>154</v>
      </c>
      <c r="C37" s="43">
        <v>27651.65</v>
      </c>
      <c r="D37" s="43">
        <v>35460.186999999998</v>
      </c>
    </row>
    <row r="38" spans="1:4" ht="17.100000000000001" customHeight="1" x14ac:dyDescent="0.25">
      <c r="A38" s="208"/>
      <c r="B38" s="42" t="s">
        <v>140</v>
      </c>
      <c r="C38" s="43">
        <v>22774.986000000001</v>
      </c>
      <c r="D38" s="43">
        <v>28801.312000000002</v>
      </c>
    </row>
    <row r="39" spans="1:4" ht="17.100000000000001" customHeight="1" x14ac:dyDescent="0.25">
      <c r="A39" s="185"/>
      <c r="B39" s="44" t="s">
        <v>133</v>
      </c>
      <c r="C39" s="45">
        <f t="shared" ref="C39:D39" si="4">SUM(C34:C38)</f>
        <v>159656.64300000001</v>
      </c>
      <c r="D39" s="45">
        <f t="shared" si="4"/>
        <v>173283.09600000002</v>
      </c>
    </row>
    <row r="40" spans="1:4" ht="17.100000000000001" customHeight="1" x14ac:dyDescent="0.25">
      <c r="A40" s="208" t="s">
        <v>63</v>
      </c>
      <c r="B40" s="42" t="s">
        <v>136</v>
      </c>
      <c r="C40" s="43">
        <v>927</v>
      </c>
      <c r="D40" s="43">
        <v>1012.9589999999999</v>
      </c>
    </row>
    <row r="41" spans="1:4" ht="17.100000000000001" customHeight="1" x14ac:dyDescent="0.25">
      <c r="A41" s="208"/>
      <c r="B41" s="42" t="s">
        <v>132</v>
      </c>
      <c r="C41" s="43">
        <v>360</v>
      </c>
      <c r="D41" s="43">
        <v>385.64100000000002</v>
      </c>
    </row>
    <row r="42" spans="1:4" ht="17.100000000000001" customHeight="1" x14ac:dyDescent="0.25">
      <c r="A42" s="208"/>
      <c r="B42" s="42" t="s">
        <v>148</v>
      </c>
      <c r="C42" s="43">
        <v>324</v>
      </c>
      <c r="D42" s="43">
        <v>316.35300000000001</v>
      </c>
    </row>
    <row r="43" spans="1:4" ht="17.100000000000001" customHeight="1" x14ac:dyDescent="0.25">
      <c r="A43" s="208"/>
      <c r="B43" s="42" t="s">
        <v>138</v>
      </c>
      <c r="C43" s="43">
        <v>253</v>
      </c>
      <c r="D43" s="43">
        <v>302.98099999999999</v>
      </c>
    </row>
    <row r="44" spans="1:4" ht="17.100000000000001" customHeight="1" x14ac:dyDescent="0.25">
      <c r="A44" s="208"/>
      <c r="B44" s="42" t="s">
        <v>130</v>
      </c>
      <c r="C44" s="43">
        <v>231</v>
      </c>
      <c r="D44" s="43">
        <v>290.17399999999998</v>
      </c>
    </row>
    <row r="45" spans="1:4" ht="17.100000000000001" customHeight="1" x14ac:dyDescent="0.25">
      <c r="A45" s="185"/>
      <c r="B45" s="44" t="s">
        <v>133</v>
      </c>
      <c r="C45" s="45">
        <f t="shared" ref="C45:D45" si="5">SUM(C40:C44)</f>
        <v>2095</v>
      </c>
      <c r="D45" s="45">
        <f t="shared" si="5"/>
        <v>2308.1080000000002</v>
      </c>
    </row>
    <row r="46" spans="1:4" ht="17.100000000000001" customHeight="1" x14ac:dyDescent="0.25">
      <c r="A46" s="208" t="s">
        <v>64</v>
      </c>
      <c r="B46" s="42" t="s">
        <v>131</v>
      </c>
      <c r="C46" s="43">
        <v>8.0500000000000007</v>
      </c>
      <c r="D46" s="43">
        <v>2.8319999999999999</v>
      </c>
    </row>
    <row r="47" spans="1:4" ht="17.100000000000001" customHeight="1" x14ac:dyDescent="0.25">
      <c r="A47" s="208"/>
      <c r="B47" s="42" t="s">
        <v>147</v>
      </c>
      <c r="C47" s="43">
        <v>0.26</v>
      </c>
      <c r="D47" s="43">
        <v>111.518</v>
      </c>
    </row>
    <row r="48" spans="1:4" ht="17.100000000000001" customHeight="1" x14ac:dyDescent="0.25">
      <c r="A48" s="208"/>
      <c r="B48" s="42" t="s">
        <v>170</v>
      </c>
      <c r="C48" s="43">
        <v>5.0000000000000001E-3</v>
      </c>
      <c r="D48" s="43">
        <v>0.27200000000000002</v>
      </c>
    </row>
    <row r="49" spans="1:4" ht="17.100000000000001" customHeight="1" x14ac:dyDescent="0.25">
      <c r="A49" s="208"/>
      <c r="B49" s="42" t="s">
        <v>157</v>
      </c>
      <c r="C49" s="43">
        <v>4.0000000000000001E-3</v>
      </c>
      <c r="D49" s="43">
        <v>0.18099999999999999</v>
      </c>
    </row>
    <row r="50" spans="1:4" ht="17.100000000000001" customHeight="1" x14ac:dyDescent="0.25">
      <c r="A50" s="208"/>
      <c r="B50" s="42" t="s">
        <v>353</v>
      </c>
      <c r="C50" s="43">
        <v>3.0000000000000001E-3</v>
      </c>
      <c r="D50" s="43">
        <v>0.18</v>
      </c>
    </row>
    <row r="51" spans="1:4" ht="17.100000000000001" customHeight="1" x14ac:dyDescent="0.25">
      <c r="A51" s="185"/>
      <c r="B51" s="44" t="s">
        <v>133</v>
      </c>
      <c r="C51" s="45">
        <f t="shared" ref="C51:D51" si="6">SUM(C46:C50)</f>
        <v>8.322000000000001</v>
      </c>
      <c r="D51" s="45">
        <f t="shared" si="6"/>
        <v>114.983</v>
      </c>
    </row>
    <row r="52" spans="1:4" ht="17.100000000000001" customHeight="1" x14ac:dyDescent="0.25">
      <c r="A52" s="208" t="s">
        <v>65</v>
      </c>
      <c r="B52" s="42" t="s">
        <v>154</v>
      </c>
      <c r="C52" s="43">
        <v>1863.115</v>
      </c>
      <c r="D52" s="43">
        <v>3962.8130000000001</v>
      </c>
    </row>
    <row r="53" spans="1:4" ht="17.100000000000001" customHeight="1" x14ac:dyDescent="0.25">
      <c r="A53" s="208"/>
      <c r="B53" s="42" t="s">
        <v>143</v>
      </c>
      <c r="C53" s="43">
        <v>926.42499999999995</v>
      </c>
      <c r="D53" s="43">
        <v>1714.867</v>
      </c>
    </row>
    <row r="54" spans="1:4" ht="17.100000000000001" customHeight="1" x14ac:dyDescent="0.25">
      <c r="A54" s="208"/>
      <c r="B54" s="42" t="s">
        <v>137</v>
      </c>
      <c r="C54" s="43">
        <v>461.3</v>
      </c>
      <c r="D54" s="43">
        <v>1014.018</v>
      </c>
    </row>
    <row r="55" spans="1:4" ht="17.100000000000001" customHeight="1" x14ac:dyDescent="0.25">
      <c r="A55" s="208"/>
      <c r="B55" s="42" t="s">
        <v>140</v>
      </c>
      <c r="C55" s="43">
        <v>439.48599999999999</v>
      </c>
      <c r="D55" s="43">
        <v>826.56500000000005</v>
      </c>
    </row>
    <row r="56" spans="1:4" ht="17.100000000000001" customHeight="1" x14ac:dyDescent="0.25">
      <c r="A56" s="208"/>
      <c r="B56" s="42" t="s">
        <v>131</v>
      </c>
      <c r="C56" s="43">
        <v>163.536</v>
      </c>
      <c r="D56" s="43">
        <v>404.05799999999999</v>
      </c>
    </row>
    <row r="57" spans="1:4" ht="17.100000000000001" customHeight="1" x14ac:dyDescent="0.25">
      <c r="A57" s="185"/>
      <c r="B57" s="44" t="s">
        <v>133</v>
      </c>
      <c r="C57" s="45">
        <f t="shared" ref="C57:D57" si="7">SUM(C52:C56)</f>
        <v>3853.8620000000001</v>
      </c>
      <c r="D57" s="45">
        <f t="shared" si="7"/>
        <v>7922.3210000000008</v>
      </c>
    </row>
    <row r="58" spans="1:4" ht="17.100000000000001" customHeight="1" x14ac:dyDescent="0.25">
      <c r="A58" s="208" t="s">
        <v>66</v>
      </c>
      <c r="B58" s="42" t="s">
        <v>154</v>
      </c>
      <c r="C58" s="43">
        <v>186.15600000000001</v>
      </c>
      <c r="D58" s="43">
        <v>1080.8399999999999</v>
      </c>
    </row>
    <row r="59" spans="1:4" ht="17.100000000000001" customHeight="1" x14ac:dyDescent="0.25">
      <c r="A59" s="208"/>
      <c r="B59" s="42" t="s">
        <v>140</v>
      </c>
      <c r="C59" s="43">
        <v>143.30000000000001</v>
      </c>
      <c r="D59" s="43">
        <v>846.36</v>
      </c>
    </row>
    <row r="60" spans="1:4" ht="17.100000000000001" customHeight="1" x14ac:dyDescent="0.25">
      <c r="A60" s="208"/>
      <c r="B60" s="42" t="s">
        <v>159</v>
      </c>
      <c r="C60" s="43">
        <v>55.8</v>
      </c>
      <c r="D60" s="43">
        <v>341.09699999999998</v>
      </c>
    </row>
    <row r="61" spans="1:4" ht="17.100000000000001" customHeight="1" x14ac:dyDescent="0.25">
      <c r="A61" s="208"/>
      <c r="B61" s="42" t="s">
        <v>134</v>
      </c>
      <c r="C61" s="43">
        <v>28.8</v>
      </c>
      <c r="D61" s="43">
        <v>187.79499999999999</v>
      </c>
    </row>
    <row r="62" spans="1:4" ht="17.100000000000001" customHeight="1" x14ac:dyDescent="0.25">
      <c r="A62" s="208"/>
      <c r="B62" s="42" t="s">
        <v>136</v>
      </c>
      <c r="C62" s="43">
        <v>18</v>
      </c>
      <c r="D62" s="43">
        <v>96.914000000000001</v>
      </c>
    </row>
    <row r="63" spans="1:4" ht="17.100000000000001" customHeight="1" x14ac:dyDescent="0.25">
      <c r="A63" s="185"/>
      <c r="B63" s="44" t="s">
        <v>133</v>
      </c>
      <c r="C63" s="45">
        <f t="shared" ref="C63:D63" si="8">SUM(C58:C62)</f>
        <v>432.05600000000004</v>
      </c>
      <c r="D63" s="45">
        <f t="shared" si="8"/>
        <v>2553.0059999999999</v>
      </c>
    </row>
    <row r="64" spans="1:4" ht="17.100000000000001" customHeight="1" x14ac:dyDescent="0.25">
      <c r="A64" s="208" t="s">
        <v>67</v>
      </c>
      <c r="B64" s="42" t="s">
        <v>157</v>
      </c>
      <c r="C64" s="43">
        <v>12168.003000000001</v>
      </c>
      <c r="D64" s="43">
        <v>5040.3180000000002</v>
      </c>
    </row>
    <row r="65" spans="1:4" ht="17.100000000000001" customHeight="1" x14ac:dyDescent="0.25">
      <c r="A65" s="208"/>
      <c r="B65" s="42" t="s">
        <v>141</v>
      </c>
      <c r="C65" s="43">
        <v>4745.6000000000004</v>
      </c>
      <c r="D65" s="43">
        <v>1772.731</v>
      </c>
    </row>
    <row r="66" spans="1:4" ht="17.100000000000001" customHeight="1" x14ac:dyDescent="0.25">
      <c r="A66" s="208"/>
      <c r="B66" s="42" t="s">
        <v>134</v>
      </c>
      <c r="C66" s="43">
        <v>3853</v>
      </c>
      <c r="D66" s="43">
        <v>1303.672</v>
      </c>
    </row>
    <row r="67" spans="1:4" ht="17.100000000000001" customHeight="1" x14ac:dyDescent="0.25">
      <c r="A67" s="208"/>
      <c r="B67" s="42" t="s">
        <v>410</v>
      </c>
      <c r="C67" s="43">
        <v>3480</v>
      </c>
      <c r="D67" s="43">
        <v>1268.5999999999999</v>
      </c>
    </row>
    <row r="68" spans="1:4" ht="17.100000000000001" customHeight="1" x14ac:dyDescent="0.25">
      <c r="A68" s="208"/>
      <c r="B68" s="42" t="s">
        <v>140</v>
      </c>
      <c r="C68" s="43">
        <v>3479.4250000000002</v>
      </c>
      <c r="D68" s="43">
        <v>1207.8230000000001</v>
      </c>
    </row>
    <row r="69" spans="1:4" ht="17.100000000000001" customHeight="1" x14ac:dyDescent="0.25">
      <c r="A69" s="185"/>
      <c r="B69" s="44" t="s">
        <v>133</v>
      </c>
      <c r="C69" s="45">
        <f t="shared" ref="C69:D69" si="9">SUM(C64:C68)</f>
        <v>27726.028000000002</v>
      </c>
      <c r="D69" s="45">
        <f t="shared" si="9"/>
        <v>10593.144</v>
      </c>
    </row>
    <row r="70" spans="1:4" ht="17.100000000000001" customHeight="1" x14ac:dyDescent="0.25">
      <c r="A70" s="208" t="s">
        <v>68</v>
      </c>
      <c r="B70" s="42" t="s">
        <v>131</v>
      </c>
      <c r="C70" s="43">
        <v>18287.618999999999</v>
      </c>
      <c r="D70" s="43">
        <v>3739.9189999999999</v>
      </c>
    </row>
    <row r="71" spans="1:4" ht="17.100000000000001" customHeight="1" x14ac:dyDescent="0.25">
      <c r="A71" s="208"/>
      <c r="B71" s="42" t="s">
        <v>134</v>
      </c>
      <c r="C71" s="43">
        <v>7041.5290000000005</v>
      </c>
      <c r="D71" s="43">
        <v>2495.152</v>
      </c>
    </row>
    <row r="72" spans="1:4" ht="17.100000000000001" customHeight="1" x14ac:dyDescent="0.25">
      <c r="A72" s="208"/>
      <c r="B72" s="42" t="s">
        <v>138</v>
      </c>
      <c r="C72" s="43">
        <v>5190.3090000000002</v>
      </c>
      <c r="D72" s="43">
        <v>1053.144</v>
      </c>
    </row>
    <row r="73" spans="1:4" ht="17.100000000000001" customHeight="1" x14ac:dyDescent="0.25">
      <c r="A73" s="208"/>
      <c r="B73" s="42" t="s">
        <v>128</v>
      </c>
      <c r="C73" s="43">
        <v>3930.2510000000002</v>
      </c>
      <c r="D73" s="43">
        <v>4548.7139999999999</v>
      </c>
    </row>
    <row r="74" spans="1:4" ht="17.100000000000001" customHeight="1" x14ac:dyDescent="0.25">
      <c r="A74" s="208"/>
      <c r="B74" s="42" t="s">
        <v>154</v>
      </c>
      <c r="C74" s="43">
        <v>2353.5300000000002</v>
      </c>
      <c r="D74" s="43">
        <v>1807.0630000000001</v>
      </c>
    </row>
    <row r="75" spans="1:4" ht="17.100000000000001" customHeight="1" x14ac:dyDescent="0.25">
      <c r="A75" s="185"/>
      <c r="B75" s="44" t="s">
        <v>133</v>
      </c>
      <c r="C75" s="45">
        <f t="shared" ref="C75:D75" si="10">SUM(C70:C74)</f>
        <v>36803.237999999998</v>
      </c>
      <c r="D75" s="45">
        <f t="shared" si="10"/>
        <v>13643.992</v>
      </c>
    </row>
    <row r="76" spans="1:4" ht="17.100000000000001" customHeight="1" x14ac:dyDescent="0.25">
      <c r="A76" s="184" t="s">
        <v>69</v>
      </c>
      <c r="B76" s="42" t="s">
        <v>140</v>
      </c>
      <c r="C76" s="43">
        <v>5468.5820000000003</v>
      </c>
      <c r="D76" s="43">
        <v>2525.1030000000001</v>
      </c>
    </row>
    <row r="77" spans="1:4" ht="17.100000000000001" customHeight="1" x14ac:dyDescent="0.25">
      <c r="A77" s="208"/>
      <c r="B77" s="42" t="s">
        <v>128</v>
      </c>
      <c r="C77" s="43">
        <v>2421.6010000000001</v>
      </c>
      <c r="D77" s="43">
        <v>1489.68</v>
      </c>
    </row>
    <row r="78" spans="1:4" ht="17.100000000000001" customHeight="1" x14ac:dyDescent="0.25">
      <c r="A78" s="208"/>
      <c r="B78" s="42" t="s">
        <v>145</v>
      </c>
      <c r="C78" s="43">
        <v>1635.1849999999999</v>
      </c>
      <c r="D78" s="43">
        <v>977.21199999999999</v>
      </c>
    </row>
    <row r="79" spans="1:4" ht="17.100000000000001" customHeight="1" x14ac:dyDescent="0.25">
      <c r="A79" s="208"/>
      <c r="B79" s="42" t="s">
        <v>138</v>
      </c>
      <c r="C79" s="43">
        <v>1128.5550000000001</v>
      </c>
      <c r="D79" s="43">
        <v>645.24199999999996</v>
      </c>
    </row>
    <row r="80" spans="1:4" ht="17.100000000000001" customHeight="1" x14ac:dyDescent="0.25">
      <c r="A80" s="208"/>
      <c r="B80" s="42" t="s">
        <v>134</v>
      </c>
      <c r="C80" s="43">
        <v>1012.585</v>
      </c>
      <c r="D80" s="43">
        <v>639.94500000000005</v>
      </c>
    </row>
    <row r="81" spans="1:4" ht="17.100000000000001" customHeight="1" x14ac:dyDescent="0.25">
      <c r="A81" s="185"/>
      <c r="B81" s="44" t="s">
        <v>133</v>
      </c>
      <c r="C81" s="45">
        <f t="shared" ref="C81:D81" si="11">SUM(C76:C80)</f>
        <v>11666.508000000002</v>
      </c>
      <c r="D81" s="45">
        <f t="shared" si="11"/>
        <v>6277.1820000000007</v>
      </c>
    </row>
    <row r="82" spans="1:4" ht="17.100000000000001" customHeight="1" x14ac:dyDescent="0.25">
      <c r="A82" s="184" t="s">
        <v>70</v>
      </c>
      <c r="B82" s="42" t="s">
        <v>145</v>
      </c>
      <c r="C82" s="43">
        <v>36440.93</v>
      </c>
      <c r="D82" s="43">
        <v>27543.916000000001</v>
      </c>
    </row>
    <row r="83" spans="1:4" ht="17.100000000000001" customHeight="1" x14ac:dyDescent="0.25">
      <c r="A83" s="208"/>
      <c r="B83" s="42" t="s">
        <v>161</v>
      </c>
      <c r="C83" s="43">
        <v>1920</v>
      </c>
      <c r="D83" s="43">
        <v>1618.4580000000001</v>
      </c>
    </row>
    <row r="84" spans="1:4" ht="17.100000000000001" customHeight="1" x14ac:dyDescent="0.25">
      <c r="A84" s="208"/>
      <c r="B84" s="42" t="s">
        <v>149</v>
      </c>
      <c r="C84" s="43">
        <v>1293.6099999999999</v>
      </c>
      <c r="D84" s="43">
        <v>831.54100000000005</v>
      </c>
    </row>
    <row r="85" spans="1:4" ht="17.100000000000001" customHeight="1" x14ac:dyDescent="0.25">
      <c r="A85" s="208"/>
      <c r="B85" s="42" t="s">
        <v>142</v>
      </c>
      <c r="C85" s="43">
        <v>1179.5219999999999</v>
      </c>
      <c r="D85" s="43">
        <v>1261.3520000000001</v>
      </c>
    </row>
    <row r="86" spans="1:4" ht="17.100000000000001" customHeight="1" x14ac:dyDescent="0.25">
      <c r="A86" s="208"/>
      <c r="B86" s="42" t="s">
        <v>148</v>
      </c>
      <c r="C86" s="43">
        <v>831.22</v>
      </c>
      <c r="D86" s="43">
        <v>794.67499999999995</v>
      </c>
    </row>
    <row r="87" spans="1:4" ht="17.100000000000001" customHeight="1" x14ac:dyDescent="0.25">
      <c r="A87" s="185"/>
      <c r="B87" s="44" t="s">
        <v>133</v>
      </c>
      <c r="C87" s="45">
        <f t="shared" ref="C87:D87" si="12">SUM(C82:C86)</f>
        <v>41665.281999999999</v>
      </c>
      <c r="D87" s="45">
        <f t="shared" si="12"/>
        <v>32049.941999999999</v>
      </c>
    </row>
    <row r="88" spans="1:4" ht="17.100000000000001" customHeight="1" x14ac:dyDescent="0.25">
      <c r="A88" s="184" t="s">
        <v>71</v>
      </c>
      <c r="B88" s="42" t="s">
        <v>154</v>
      </c>
      <c r="C88" s="43">
        <v>11571.558000000001</v>
      </c>
      <c r="D88" s="43">
        <v>9579.7090000000007</v>
      </c>
    </row>
    <row r="89" spans="1:4" ht="17.100000000000001" customHeight="1" x14ac:dyDescent="0.25">
      <c r="A89" s="208"/>
      <c r="B89" s="42" t="s">
        <v>140</v>
      </c>
      <c r="C89" s="43">
        <v>4664.0959999999995</v>
      </c>
      <c r="D89" s="43">
        <v>4302.04</v>
      </c>
    </row>
    <row r="90" spans="1:4" ht="17.100000000000001" customHeight="1" x14ac:dyDescent="0.25">
      <c r="A90" s="208"/>
      <c r="B90" s="42" t="s">
        <v>136</v>
      </c>
      <c r="C90" s="43">
        <v>1254.422</v>
      </c>
      <c r="D90" s="43">
        <v>1133.454</v>
      </c>
    </row>
    <row r="91" spans="1:4" ht="17.100000000000001" customHeight="1" x14ac:dyDescent="0.25">
      <c r="A91" s="208"/>
      <c r="B91" s="42" t="s">
        <v>165</v>
      </c>
      <c r="C91" s="43">
        <v>778.09299999999996</v>
      </c>
      <c r="D91" s="43">
        <v>724.37599999999998</v>
      </c>
    </row>
    <row r="92" spans="1:4" ht="17.100000000000001" customHeight="1" x14ac:dyDescent="0.25">
      <c r="A92" s="208"/>
      <c r="B92" s="42" t="s">
        <v>138</v>
      </c>
      <c r="C92" s="43">
        <v>580.33299999999997</v>
      </c>
      <c r="D92" s="43">
        <v>533.41800000000001</v>
      </c>
    </row>
    <row r="93" spans="1:4" ht="17.100000000000001" customHeight="1" x14ac:dyDescent="0.25">
      <c r="A93" s="185"/>
      <c r="B93" s="44" t="s">
        <v>133</v>
      </c>
      <c r="C93" s="45">
        <f t="shared" ref="C93:D93" si="13">SUM(C88:C92)</f>
        <v>18848.502</v>
      </c>
      <c r="D93" s="45">
        <f t="shared" si="13"/>
        <v>16272.996999999999</v>
      </c>
    </row>
    <row r="94" spans="1:4" ht="17.100000000000001" customHeight="1" x14ac:dyDescent="0.25">
      <c r="A94" s="184" t="s">
        <v>72</v>
      </c>
      <c r="B94" s="42" t="s">
        <v>140</v>
      </c>
      <c r="C94" s="43">
        <v>7512.1220000000003</v>
      </c>
      <c r="D94" s="43">
        <v>7310.6090000000004</v>
      </c>
    </row>
    <row r="95" spans="1:4" ht="17.100000000000001" customHeight="1" x14ac:dyDescent="0.25">
      <c r="A95" s="208"/>
      <c r="B95" s="42" t="s">
        <v>163</v>
      </c>
      <c r="C95" s="43">
        <v>4442</v>
      </c>
      <c r="D95" s="43">
        <v>4382.4269999999997</v>
      </c>
    </row>
    <row r="96" spans="1:4" ht="17.100000000000001" customHeight="1" x14ac:dyDescent="0.25">
      <c r="A96" s="208"/>
      <c r="B96" s="42" t="s">
        <v>177</v>
      </c>
      <c r="C96" s="43">
        <v>2697.94</v>
      </c>
      <c r="D96" s="43">
        <v>2419.5309999999999</v>
      </c>
    </row>
    <row r="97" spans="1:4" ht="17.100000000000001" customHeight="1" x14ac:dyDescent="0.25">
      <c r="A97" s="208"/>
      <c r="B97" s="42" t="s">
        <v>131</v>
      </c>
      <c r="C97" s="43">
        <v>2352.538</v>
      </c>
      <c r="D97" s="43">
        <v>2175.6880000000001</v>
      </c>
    </row>
    <row r="98" spans="1:4" ht="17.100000000000001" customHeight="1" x14ac:dyDescent="0.25">
      <c r="A98" s="208"/>
      <c r="B98" s="42" t="s">
        <v>153</v>
      </c>
      <c r="C98" s="43">
        <v>1906.31</v>
      </c>
      <c r="D98" s="43">
        <v>2009.377</v>
      </c>
    </row>
    <row r="99" spans="1:4" ht="17.100000000000001" customHeight="1" x14ac:dyDescent="0.25">
      <c r="A99" s="185"/>
      <c r="B99" s="44" t="s">
        <v>133</v>
      </c>
      <c r="C99" s="45">
        <f t="shared" ref="C99:D99" si="14">SUM(C94:C98)</f>
        <v>18910.91</v>
      </c>
      <c r="D99" s="45">
        <f t="shared" si="14"/>
        <v>18297.631999999998</v>
      </c>
    </row>
    <row r="100" spans="1:4" ht="17.100000000000001" customHeight="1" x14ac:dyDescent="0.25">
      <c r="A100" s="184" t="s">
        <v>73</v>
      </c>
      <c r="B100" s="42" t="s">
        <v>128</v>
      </c>
      <c r="C100" s="43">
        <v>18545.102999999999</v>
      </c>
      <c r="D100" s="43">
        <v>6142.6909999999998</v>
      </c>
    </row>
    <row r="101" spans="1:4" ht="17.100000000000001" customHeight="1" x14ac:dyDescent="0.25">
      <c r="A101" s="208"/>
      <c r="B101" s="42" t="s">
        <v>138</v>
      </c>
      <c r="C101" s="43">
        <v>11270.659</v>
      </c>
      <c r="D101" s="43">
        <v>3042.7669999999998</v>
      </c>
    </row>
    <row r="102" spans="1:4" ht="17.100000000000001" customHeight="1" x14ac:dyDescent="0.25">
      <c r="A102" s="208"/>
      <c r="B102" s="42" t="s">
        <v>168</v>
      </c>
      <c r="C102" s="43">
        <v>6462.9070000000002</v>
      </c>
      <c r="D102" s="43">
        <v>2460.8429999999998</v>
      </c>
    </row>
    <row r="103" spans="1:4" ht="17.100000000000001" customHeight="1" x14ac:dyDescent="0.25">
      <c r="A103" s="208"/>
      <c r="B103" s="42" t="s">
        <v>140</v>
      </c>
      <c r="C103" s="43">
        <v>5263.4139999999998</v>
      </c>
      <c r="D103" s="43">
        <v>1263.8119999999999</v>
      </c>
    </row>
    <row r="104" spans="1:4" ht="17.100000000000001" customHeight="1" x14ac:dyDescent="0.25">
      <c r="A104" s="208"/>
      <c r="B104" s="42" t="s">
        <v>136</v>
      </c>
      <c r="C104" s="43">
        <v>3958.924</v>
      </c>
      <c r="D104" s="43">
        <v>1507.5060000000001</v>
      </c>
    </row>
    <row r="105" spans="1:4" ht="17.100000000000001" customHeight="1" x14ac:dyDescent="0.25">
      <c r="A105" s="185"/>
      <c r="B105" s="44" t="s">
        <v>133</v>
      </c>
      <c r="C105" s="45">
        <f t="shared" ref="C105:D105" si="15">SUM(C100:C104)</f>
        <v>45501.006999999998</v>
      </c>
      <c r="D105" s="45">
        <f t="shared" si="15"/>
        <v>14417.618999999999</v>
      </c>
    </row>
    <row r="106" spans="1:4" ht="17.100000000000001" customHeight="1" x14ac:dyDescent="0.25">
      <c r="A106" s="184" t="s">
        <v>74</v>
      </c>
      <c r="B106" s="42" t="s">
        <v>131</v>
      </c>
      <c r="C106" s="43">
        <v>20517.827000000001</v>
      </c>
      <c r="D106" s="43">
        <v>3223.203</v>
      </c>
    </row>
    <row r="107" spans="1:4" ht="17.100000000000001" customHeight="1" x14ac:dyDescent="0.25">
      <c r="A107" s="208"/>
      <c r="B107" s="42" t="s">
        <v>146</v>
      </c>
      <c r="C107" s="43">
        <v>1058.76</v>
      </c>
      <c r="D107" s="43">
        <v>181.155</v>
      </c>
    </row>
    <row r="108" spans="1:4" ht="17.100000000000001" customHeight="1" x14ac:dyDescent="0.25">
      <c r="A108" s="208"/>
      <c r="B108" s="42" t="s">
        <v>156</v>
      </c>
      <c r="C108" s="43">
        <v>796.2</v>
      </c>
      <c r="D108" s="43">
        <v>506.65199999999999</v>
      </c>
    </row>
    <row r="109" spans="1:4" ht="17.100000000000001" customHeight="1" x14ac:dyDescent="0.25">
      <c r="A109" s="208"/>
      <c r="B109" s="42" t="s">
        <v>136</v>
      </c>
      <c r="C109" s="43">
        <v>590.04600000000005</v>
      </c>
      <c r="D109" s="43">
        <v>159.46899999999999</v>
      </c>
    </row>
    <row r="110" spans="1:4" ht="17.100000000000001" customHeight="1" x14ac:dyDescent="0.25">
      <c r="A110" s="208"/>
      <c r="B110" s="42" t="s">
        <v>168</v>
      </c>
      <c r="C110" s="43">
        <v>550.64</v>
      </c>
      <c r="D110" s="43">
        <v>156.28</v>
      </c>
    </row>
    <row r="111" spans="1:4" ht="17.100000000000001" customHeight="1" x14ac:dyDescent="0.25">
      <c r="A111" s="185"/>
      <c r="B111" s="44" t="s">
        <v>133</v>
      </c>
      <c r="C111" s="45">
        <f>SUM(C106:C110)</f>
        <v>23513.472999999998</v>
      </c>
      <c r="D111" s="45">
        <f>SUM(C111)</f>
        <v>23513.472999999998</v>
      </c>
    </row>
    <row r="112" spans="1:4" ht="17.100000000000001" customHeight="1" x14ac:dyDescent="0.25">
      <c r="A112" s="184" t="s">
        <v>75</v>
      </c>
      <c r="B112" s="42" t="s">
        <v>143</v>
      </c>
      <c r="C112" s="43">
        <v>60.005000000000003</v>
      </c>
      <c r="D112" s="43">
        <v>63.893999999999998</v>
      </c>
    </row>
    <row r="113" spans="1:4" ht="17.100000000000001" customHeight="1" x14ac:dyDescent="0.25">
      <c r="A113" s="208"/>
      <c r="B113" s="42" t="s">
        <v>129</v>
      </c>
      <c r="C113" s="43">
        <v>40.008000000000003</v>
      </c>
      <c r="D113" s="43">
        <v>44.161000000000001</v>
      </c>
    </row>
    <row r="114" spans="1:4" ht="17.100000000000001" customHeight="1" x14ac:dyDescent="0.25">
      <c r="A114" s="208"/>
      <c r="B114" s="42" t="s">
        <v>411</v>
      </c>
      <c r="C114" s="43">
        <v>28.283000000000001</v>
      </c>
      <c r="D114" s="43">
        <v>44.893000000000001</v>
      </c>
    </row>
    <row r="115" spans="1:4" ht="17.100000000000001" customHeight="1" x14ac:dyDescent="0.25">
      <c r="A115" s="208"/>
      <c r="B115" s="42" t="s">
        <v>140</v>
      </c>
      <c r="C115" s="43">
        <v>25.003</v>
      </c>
      <c r="D115" s="43">
        <v>20.68</v>
      </c>
    </row>
    <row r="116" spans="1:4" ht="17.100000000000001" customHeight="1" x14ac:dyDescent="0.25">
      <c r="A116" s="208"/>
      <c r="B116" s="42" t="s">
        <v>131</v>
      </c>
      <c r="C116" s="43">
        <v>13.872</v>
      </c>
      <c r="D116" s="43">
        <v>30.902999999999999</v>
      </c>
    </row>
    <row r="117" spans="1:4" ht="17.100000000000001" customHeight="1" x14ac:dyDescent="0.25">
      <c r="A117" s="185"/>
      <c r="B117" s="44" t="s">
        <v>133</v>
      </c>
      <c r="C117" s="45">
        <f t="shared" ref="C117:D117" si="16">SUM(C112:C116)</f>
        <v>167.17099999999999</v>
      </c>
      <c r="D117" s="45">
        <f t="shared" si="16"/>
        <v>204.53100000000001</v>
      </c>
    </row>
    <row r="118" spans="1:4" ht="17.100000000000001" customHeight="1" x14ac:dyDescent="0.25">
      <c r="A118" s="184" t="s">
        <v>76</v>
      </c>
      <c r="B118" s="42" t="s">
        <v>154</v>
      </c>
      <c r="C118" s="43">
        <v>5376.1660000000002</v>
      </c>
      <c r="D118" s="43">
        <v>6373.5249999999996</v>
      </c>
    </row>
    <row r="119" spans="1:4" ht="17.100000000000001" customHeight="1" x14ac:dyDescent="0.25">
      <c r="A119" s="208"/>
      <c r="B119" s="42" t="s">
        <v>155</v>
      </c>
      <c r="C119" s="43">
        <v>200</v>
      </c>
      <c r="D119" s="43">
        <v>169.25700000000001</v>
      </c>
    </row>
    <row r="120" spans="1:4" ht="17.100000000000001" customHeight="1" x14ac:dyDescent="0.25">
      <c r="A120" s="208"/>
      <c r="B120" s="42" t="s">
        <v>131</v>
      </c>
      <c r="C120" s="43">
        <v>146.81299999999999</v>
      </c>
      <c r="D120" s="43">
        <v>122.78100000000001</v>
      </c>
    </row>
    <row r="121" spans="1:4" ht="17.100000000000001" customHeight="1" x14ac:dyDescent="0.25">
      <c r="A121" s="208"/>
      <c r="B121" s="42" t="s">
        <v>159</v>
      </c>
      <c r="C121" s="43">
        <v>124.553</v>
      </c>
      <c r="D121" s="43">
        <v>394.56200000000001</v>
      </c>
    </row>
    <row r="122" spans="1:4" ht="17.100000000000001" customHeight="1" x14ac:dyDescent="0.25">
      <c r="A122" s="208"/>
      <c r="B122" s="42" t="s">
        <v>128</v>
      </c>
      <c r="C122" s="43">
        <v>75.700999999999993</v>
      </c>
      <c r="D122" s="43">
        <v>117.339</v>
      </c>
    </row>
    <row r="123" spans="1:4" ht="17.100000000000001" customHeight="1" x14ac:dyDescent="0.25">
      <c r="A123" s="185"/>
      <c r="B123" s="44" t="s">
        <v>133</v>
      </c>
      <c r="C123" s="45">
        <f t="shared" ref="C123:D123" si="17">SUM(C118:C122)</f>
        <v>5923.2330000000002</v>
      </c>
      <c r="D123" s="45">
        <f t="shared" si="17"/>
        <v>7177.463999999999</v>
      </c>
    </row>
    <row r="124" spans="1:4" ht="17.100000000000001" customHeight="1" x14ac:dyDescent="0.25">
      <c r="A124" s="184" t="s">
        <v>77</v>
      </c>
      <c r="B124" s="42" t="s">
        <v>135</v>
      </c>
      <c r="C124" s="43">
        <v>178</v>
      </c>
      <c r="D124" s="43">
        <v>222.64500000000001</v>
      </c>
    </row>
    <row r="125" spans="1:4" ht="17.100000000000001" customHeight="1" x14ac:dyDescent="0.25">
      <c r="A125" s="208"/>
      <c r="B125" s="42" t="s">
        <v>139</v>
      </c>
      <c r="C125" s="43">
        <v>55</v>
      </c>
      <c r="D125" s="43">
        <v>55.006999999999998</v>
      </c>
    </row>
    <row r="126" spans="1:4" ht="17.100000000000001" customHeight="1" x14ac:dyDescent="0.25">
      <c r="A126" s="208"/>
      <c r="B126" s="42" t="s">
        <v>140</v>
      </c>
      <c r="C126" s="43">
        <v>53</v>
      </c>
      <c r="D126" s="43">
        <v>51.508000000000003</v>
      </c>
    </row>
    <row r="127" spans="1:4" ht="17.100000000000001" customHeight="1" x14ac:dyDescent="0.25">
      <c r="A127" s="208"/>
      <c r="B127" s="42" t="s">
        <v>128</v>
      </c>
      <c r="C127" s="43">
        <v>32.799999999999997</v>
      </c>
      <c r="D127" s="43">
        <v>54.017000000000003</v>
      </c>
    </row>
    <row r="128" spans="1:4" ht="17.100000000000001" customHeight="1" x14ac:dyDescent="0.25">
      <c r="A128" s="208"/>
      <c r="B128" s="42" t="s">
        <v>136</v>
      </c>
      <c r="C128" s="43">
        <v>11</v>
      </c>
      <c r="D128" s="43">
        <v>24.286999999999999</v>
      </c>
    </row>
    <row r="129" spans="1:4" ht="17.100000000000001" customHeight="1" x14ac:dyDescent="0.25">
      <c r="A129" s="185"/>
      <c r="B129" s="44" t="s">
        <v>133</v>
      </c>
      <c r="C129" s="45">
        <f t="shared" ref="C129:D129" si="18">SUM(C124:C128)</f>
        <v>329.8</v>
      </c>
      <c r="D129" s="45">
        <f t="shared" si="18"/>
        <v>407.46399999999994</v>
      </c>
    </row>
    <row r="130" spans="1:4" ht="17.100000000000001" customHeight="1" x14ac:dyDescent="0.25">
      <c r="A130" s="184" t="s">
        <v>78</v>
      </c>
      <c r="B130" s="42" t="s">
        <v>154</v>
      </c>
      <c r="C130" s="43">
        <v>1314.6579999999999</v>
      </c>
      <c r="D130" s="43">
        <v>3141.5450000000001</v>
      </c>
    </row>
    <row r="131" spans="1:4" ht="17.100000000000001" customHeight="1" x14ac:dyDescent="0.25">
      <c r="A131" s="208"/>
      <c r="B131" s="42" t="s">
        <v>161</v>
      </c>
      <c r="C131" s="43">
        <v>252.00399999999999</v>
      </c>
      <c r="D131" s="43">
        <v>458.09399999999999</v>
      </c>
    </row>
    <row r="132" spans="1:4" ht="17.100000000000001" customHeight="1" x14ac:dyDescent="0.25">
      <c r="A132" s="208"/>
      <c r="B132" s="42" t="s">
        <v>354</v>
      </c>
      <c r="C132" s="43">
        <v>180</v>
      </c>
      <c r="D132" s="43">
        <v>317.11</v>
      </c>
    </row>
    <row r="133" spans="1:4" ht="17.100000000000001" customHeight="1" x14ac:dyDescent="0.25">
      <c r="A133" s="208"/>
      <c r="B133" s="42" t="s">
        <v>166</v>
      </c>
      <c r="C133" s="43">
        <v>76</v>
      </c>
      <c r="D133" s="43">
        <v>176.58199999999999</v>
      </c>
    </row>
    <row r="134" spans="1:4" ht="17.100000000000001" customHeight="1" x14ac:dyDescent="0.25">
      <c r="A134" s="208"/>
      <c r="B134" s="42" t="s">
        <v>128</v>
      </c>
      <c r="C134" s="43">
        <v>30</v>
      </c>
      <c r="D134" s="43">
        <v>51.045999999999999</v>
      </c>
    </row>
    <row r="135" spans="1:4" ht="17.100000000000001" customHeight="1" x14ac:dyDescent="0.25">
      <c r="A135" s="185"/>
      <c r="B135" s="44" t="s">
        <v>133</v>
      </c>
      <c r="C135" s="45">
        <f t="shared" ref="C135:D135" si="19">SUM(C130:C134)</f>
        <v>1852.6619999999998</v>
      </c>
      <c r="D135" s="45">
        <f t="shared" si="19"/>
        <v>4144.3770000000004</v>
      </c>
    </row>
    <row r="136" spans="1:4" ht="17.100000000000001" customHeight="1" x14ac:dyDescent="0.25">
      <c r="A136" s="184" t="s">
        <v>79</v>
      </c>
      <c r="B136" s="42" t="s">
        <v>142</v>
      </c>
      <c r="C136" s="43">
        <v>16.009</v>
      </c>
      <c r="D136" s="43">
        <v>35.515999999999998</v>
      </c>
    </row>
    <row r="137" spans="1:4" ht="17.100000000000001" customHeight="1" x14ac:dyDescent="0.25">
      <c r="A137" s="208"/>
      <c r="B137" s="42" t="s">
        <v>150</v>
      </c>
      <c r="C137" s="43">
        <v>4.5999999999999996</v>
      </c>
      <c r="D137" s="43">
        <v>10.581</v>
      </c>
    </row>
    <row r="138" spans="1:4" ht="17.100000000000001" customHeight="1" x14ac:dyDescent="0.25">
      <c r="A138" s="208"/>
      <c r="B138" s="42" t="s">
        <v>132</v>
      </c>
      <c r="C138" s="43">
        <v>3.2</v>
      </c>
      <c r="D138" s="43">
        <v>6.1150000000000002</v>
      </c>
    </row>
    <row r="139" spans="1:4" ht="17.100000000000001" customHeight="1" x14ac:dyDescent="0.25">
      <c r="A139" s="208"/>
      <c r="B139" s="42" t="s">
        <v>153</v>
      </c>
      <c r="C139" s="43">
        <v>1</v>
      </c>
      <c r="D139" s="43">
        <v>2.5550000000000002</v>
      </c>
    </row>
    <row r="140" spans="1:4" ht="17.100000000000001" customHeight="1" x14ac:dyDescent="0.25">
      <c r="A140" s="208"/>
      <c r="B140" s="42" t="s">
        <v>145</v>
      </c>
      <c r="C140" s="43">
        <v>0.55000000000000004</v>
      </c>
      <c r="D140" s="43">
        <v>7.9880000000000004</v>
      </c>
    </row>
    <row r="141" spans="1:4" ht="17.100000000000001" customHeight="1" x14ac:dyDescent="0.25">
      <c r="A141" s="185"/>
      <c r="B141" s="44" t="s">
        <v>133</v>
      </c>
      <c r="C141" s="45">
        <f t="shared" ref="C141:D141" si="20">SUM(C136:C140)</f>
        <v>25.359000000000002</v>
      </c>
      <c r="D141" s="45">
        <f t="shared" si="20"/>
        <v>62.754999999999995</v>
      </c>
    </row>
    <row r="142" spans="1:4" ht="17.100000000000001" customHeight="1" x14ac:dyDescent="0.25">
      <c r="A142" s="184" t="s">
        <v>80</v>
      </c>
      <c r="B142" s="42" t="s">
        <v>135</v>
      </c>
      <c r="C142" s="43">
        <v>31.41</v>
      </c>
      <c r="D142" s="43">
        <v>69.233999999999995</v>
      </c>
    </row>
    <row r="143" spans="1:4" ht="17.100000000000001" customHeight="1" x14ac:dyDescent="0.25">
      <c r="A143" s="208"/>
      <c r="B143" s="42" t="s">
        <v>154</v>
      </c>
      <c r="C143" s="43">
        <v>24.06</v>
      </c>
      <c r="D143" s="43">
        <v>53.718000000000004</v>
      </c>
    </row>
    <row r="144" spans="1:4" ht="17.100000000000001" customHeight="1" x14ac:dyDescent="0.25">
      <c r="A144" s="208"/>
      <c r="B144" s="42" t="s">
        <v>131</v>
      </c>
      <c r="C144" s="43">
        <v>0.82499999999999996</v>
      </c>
      <c r="D144" s="43">
        <v>0.28899999999999998</v>
      </c>
    </row>
    <row r="145" spans="1:4" ht="17.100000000000001" customHeight="1" x14ac:dyDescent="0.25">
      <c r="A145" s="208"/>
      <c r="B145" s="42" t="s">
        <v>165</v>
      </c>
      <c r="C145" s="43">
        <v>0.28000000000000003</v>
      </c>
      <c r="D145" s="43">
        <v>0.14399999999999999</v>
      </c>
    </row>
    <row r="146" spans="1:4" ht="17.100000000000001" customHeight="1" x14ac:dyDescent="0.25">
      <c r="A146" s="208"/>
      <c r="B146" s="42" t="s">
        <v>173</v>
      </c>
      <c r="C146" s="43">
        <v>5.7000000000000002E-2</v>
      </c>
      <c r="D146" s="43">
        <v>0.314</v>
      </c>
    </row>
    <row r="147" spans="1:4" ht="17.100000000000001" customHeight="1" x14ac:dyDescent="0.25">
      <c r="A147" s="185"/>
      <c r="B147" s="44" t="s">
        <v>133</v>
      </c>
      <c r="C147" s="45">
        <f t="shared" ref="C147:D147" si="21">SUM(C142:C146)</f>
        <v>56.632000000000005</v>
      </c>
      <c r="D147" s="45">
        <f t="shared" si="21"/>
        <v>123.699</v>
      </c>
    </row>
    <row r="148" spans="1:4" ht="17.100000000000001" customHeight="1" x14ac:dyDescent="0.25">
      <c r="A148" s="184" t="s">
        <v>81</v>
      </c>
      <c r="B148" s="42" t="s">
        <v>162</v>
      </c>
      <c r="C148" s="43">
        <v>7161.94</v>
      </c>
      <c r="D148" s="43">
        <v>15193.13</v>
      </c>
    </row>
    <row r="149" spans="1:4" ht="17.100000000000001" customHeight="1" x14ac:dyDescent="0.25">
      <c r="A149" s="208"/>
      <c r="B149" s="42" t="s">
        <v>154</v>
      </c>
      <c r="C149" s="43">
        <v>3244</v>
      </c>
      <c r="D149" s="43">
        <v>5677.0110000000004</v>
      </c>
    </row>
    <row r="150" spans="1:4" ht="17.100000000000001" customHeight="1" x14ac:dyDescent="0.25">
      <c r="A150" s="208"/>
      <c r="B150" s="42" t="s">
        <v>143</v>
      </c>
      <c r="C150" s="43">
        <v>360</v>
      </c>
      <c r="D150" s="43">
        <v>685.88</v>
      </c>
    </row>
    <row r="151" spans="1:4" ht="17.100000000000001" customHeight="1" x14ac:dyDescent="0.25">
      <c r="A151" s="208"/>
      <c r="B151" s="42" t="s">
        <v>149</v>
      </c>
      <c r="C151" s="43">
        <v>6.3029999999999999</v>
      </c>
      <c r="D151" s="43">
        <v>35.020000000000003</v>
      </c>
    </row>
    <row r="152" spans="1:4" ht="17.100000000000001" customHeight="1" x14ac:dyDescent="0.25">
      <c r="A152" s="208"/>
      <c r="B152" s="42" t="s">
        <v>275</v>
      </c>
      <c r="C152" s="43">
        <v>0</v>
      </c>
      <c r="D152" s="43">
        <v>4.7910000000000004</v>
      </c>
    </row>
    <row r="153" spans="1:4" ht="17.100000000000001" customHeight="1" x14ac:dyDescent="0.25">
      <c r="A153" s="185"/>
      <c r="B153" s="44" t="s">
        <v>133</v>
      </c>
      <c r="C153" s="45">
        <f t="shared" ref="C153:D153" si="22">SUM(C148:C152)</f>
        <v>10772.242999999999</v>
      </c>
      <c r="D153" s="45">
        <f t="shared" si="22"/>
        <v>21595.832000000002</v>
      </c>
    </row>
    <row r="154" spans="1:4" ht="17.100000000000001" customHeight="1" x14ac:dyDescent="0.25">
      <c r="A154" s="184" t="s">
        <v>84</v>
      </c>
      <c r="B154" s="42" t="s">
        <v>140</v>
      </c>
      <c r="C154" s="43">
        <v>1050</v>
      </c>
      <c r="D154" s="43">
        <v>979.66600000000005</v>
      </c>
    </row>
    <row r="155" spans="1:4" ht="17.100000000000001" customHeight="1" x14ac:dyDescent="0.25">
      <c r="A155" s="208"/>
      <c r="B155" s="42" t="s">
        <v>168</v>
      </c>
      <c r="C155" s="43">
        <v>24.42</v>
      </c>
      <c r="D155" s="43">
        <v>27.352</v>
      </c>
    </row>
    <row r="156" spans="1:4" ht="17.100000000000001" customHeight="1" x14ac:dyDescent="0.25">
      <c r="A156" s="208"/>
      <c r="B156" s="42" t="s">
        <v>143</v>
      </c>
      <c r="C156" s="43">
        <v>9.51</v>
      </c>
      <c r="D156" s="43">
        <v>4.4610000000000003</v>
      </c>
    </row>
    <row r="157" spans="1:4" ht="17.100000000000001" customHeight="1" x14ac:dyDescent="0.25">
      <c r="A157" s="208"/>
      <c r="B157" s="42" t="s">
        <v>131</v>
      </c>
      <c r="C157" s="43">
        <v>1.39</v>
      </c>
      <c r="D157" s="43">
        <v>4.1950000000000003</v>
      </c>
    </row>
    <row r="158" spans="1:4" ht="17.100000000000001" customHeight="1" x14ac:dyDescent="0.25">
      <c r="A158" s="208"/>
      <c r="B158" s="42" t="s">
        <v>147</v>
      </c>
      <c r="C158" s="43">
        <v>0.43099999999999999</v>
      </c>
      <c r="D158" s="43">
        <v>7.4450000000000003</v>
      </c>
    </row>
    <row r="159" spans="1:4" ht="17.100000000000001" customHeight="1" x14ac:dyDescent="0.25">
      <c r="A159" s="185"/>
      <c r="B159" s="44" t="s">
        <v>133</v>
      </c>
      <c r="C159" s="45">
        <f t="shared" ref="C159:D159" si="23">SUM(C154:C158)</f>
        <v>1085.7510000000002</v>
      </c>
      <c r="D159" s="45">
        <f t="shared" si="23"/>
        <v>1023.1190000000001</v>
      </c>
    </row>
    <row r="160" spans="1:4" ht="17.100000000000001" customHeight="1" x14ac:dyDescent="0.25">
      <c r="A160" s="184" t="s">
        <v>85</v>
      </c>
      <c r="B160" s="42" t="s">
        <v>142</v>
      </c>
      <c r="C160" s="43">
        <v>288.45499999999998</v>
      </c>
      <c r="D160" s="43">
        <v>275.79199999999997</v>
      </c>
    </row>
    <row r="161" spans="1:4" ht="17.100000000000001" customHeight="1" x14ac:dyDescent="0.25">
      <c r="A161" s="208"/>
      <c r="B161" s="42" t="s">
        <v>145</v>
      </c>
      <c r="C161" s="43">
        <v>17.600000000000001</v>
      </c>
      <c r="D161" s="43">
        <v>36.317</v>
      </c>
    </row>
    <row r="162" spans="1:4" ht="17.100000000000001" customHeight="1" x14ac:dyDescent="0.25">
      <c r="A162" s="208"/>
      <c r="B162" s="42" t="s">
        <v>131</v>
      </c>
      <c r="C162" s="43">
        <v>0.71199999999999997</v>
      </c>
      <c r="D162" s="43">
        <v>0.41299999999999998</v>
      </c>
    </row>
    <row r="163" spans="1:4" ht="17.100000000000001" customHeight="1" x14ac:dyDescent="0.25">
      <c r="A163" s="208"/>
      <c r="B163" s="42" t="s">
        <v>272</v>
      </c>
      <c r="C163" s="43">
        <v>0.22900000000000001</v>
      </c>
      <c r="D163" s="43">
        <v>0.35899999999999999</v>
      </c>
    </row>
    <row r="164" spans="1:4" ht="17.100000000000001" customHeight="1" x14ac:dyDescent="0.25">
      <c r="A164" s="208"/>
      <c r="B164" s="42" t="s">
        <v>128</v>
      </c>
      <c r="C164" s="43">
        <v>0.06</v>
      </c>
      <c r="D164" s="43">
        <v>0.313</v>
      </c>
    </row>
    <row r="165" spans="1:4" ht="17.100000000000001" customHeight="1" x14ac:dyDescent="0.25">
      <c r="A165" s="185"/>
      <c r="B165" s="44" t="s">
        <v>133</v>
      </c>
      <c r="C165" s="45">
        <f t="shared" ref="C165:D165" si="24">SUM(C160:C164)</f>
        <v>307.05599999999998</v>
      </c>
      <c r="D165" s="45">
        <f t="shared" si="24"/>
        <v>313.19399999999996</v>
      </c>
    </row>
    <row r="166" spans="1:4" ht="17.100000000000001" customHeight="1" x14ac:dyDescent="0.25">
      <c r="A166" s="184" t="s">
        <v>86</v>
      </c>
      <c r="B166" s="42" t="s">
        <v>142</v>
      </c>
      <c r="C166" s="43">
        <v>679.83</v>
      </c>
      <c r="D166" s="43">
        <v>527.08399999999995</v>
      </c>
    </row>
    <row r="167" spans="1:4" ht="17.100000000000001" customHeight="1" x14ac:dyDescent="0.25">
      <c r="A167" s="208"/>
      <c r="B167" s="42" t="s">
        <v>149</v>
      </c>
      <c r="C167" s="43">
        <v>408.81900000000002</v>
      </c>
      <c r="D167" s="43">
        <v>2683.7080000000001</v>
      </c>
    </row>
    <row r="168" spans="1:4" ht="17.100000000000001" customHeight="1" x14ac:dyDescent="0.25">
      <c r="A168" s="208"/>
      <c r="B168" s="42" t="s">
        <v>162</v>
      </c>
      <c r="C168" s="43">
        <v>402.80799999999999</v>
      </c>
      <c r="D168" s="43">
        <v>1468.39</v>
      </c>
    </row>
    <row r="169" spans="1:4" ht="17.100000000000001" customHeight="1" x14ac:dyDescent="0.25">
      <c r="A169" s="208"/>
      <c r="B169" s="42" t="s">
        <v>154</v>
      </c>
      <c r="C169" s="43">
        <v>318.64800000000002</v>
      </c>
      <c r="D169" s="43">
        <v>497.54300000000001</v>
      </c>
    </row>
    <row r="170" spans="1:4" ht="17.100000000000001" customHeight="1" x14ac:dyDescent="0.25">
      <c r="A170" s="208"/>
      <c r="B170" s="42" t="s">
        <v>140</v>
      </c>
      <c r="C170" s="43">
        <v>289.51100000000002</v>
      </c>
      <c r="D170" s="43">
        <v>960.33100000000002</v>
      </c>
    </row>
    <row r="171" spans="1:4" ht="17.100000000000001" customHeight="1" x14ac:dyDescent="0.25">
      <c r="A171" s="185"/>
      <c r="B171" s="44" t="s">
        <v>133</v>
      </c>
      <c r="C171" s="45">
        <f t="shared" ref="C171:D171" si="25">SUM(C166:C170)</f>
        <v>2099.616</v>
      </c>
      <c r="D171" s="45">
        <f t="shared" si="25"/>
        <v>6137.0559999999996</v>
      </c>
    </row>
    <row r="172" spans="1:4" ht="17.100000000000001" customHeight="1" x14ac:dyDescent="0.25">
      <c r="A172" s="184" t="s">
        <v>87</v>
      </c>
      <c r="B172" s="42" t="s">
        <v>168</v>
      </c>
      <c r="C172" s="43">
        <v>17910.61</v>
      </c>
      <c r="D172" s="43">
        <v>15225.681</v>
      </c>
    </row>
    <row r="173" spans="1:4" ht="17.100000000000001" customHeight="1" x14ac:dyDescent="0.25">
      <c r="A173" s="208"/>
      <c r="B173" s="42" t="s">
        <v>136</v>
      </c>
      <c r="C173" s="43">
        <v>6200.835</v>
      </c>
      <c r="D173" s="43">
        <v>5390.4780000000001</v>
      </c>
    </row>
    <row r="174" spans="1:4" ht="17.100000000000001" customHeight="1" x14ac:dyDescent="0.25">
      <c r="A174" s="208"/>
      <c r="B174" s="42" t="s">
        <v>137</v>
      </c>
      <c r="C174" s="43">
        <v>5782.4750000000004</v>
      </c>
      <c r="D174" s="43">
        <v>4504.8919999999998</v>
      </c>
    </row>
    <row r="175" spans="1:4" ht="17.100000000000001" customHeight="1" x14ac:dyDescent="0.25">
      <c r="A175" s="208"/>
      <c r="B175" s="42" t="s">
        <v>128</v>
      </c>
      <c r="C175" s="43">
        <v>5756.4430000000002</v>
      </c>
      <c r="D175" s="43">
        <v>4914.4359999999997</v>
      </c>
    </row>
    <row r="176" spans="1:4" ht="17.100000000000001" customHeight="1" x14ac:dyDescent="0.25">
      <c r="A176" s="208"/>
      <c r="B176" s="42" t="s">
        <v>140</v>
      </c>
      <c r="C176" s="43">
        <v>4817.3909999999996</v>
      </c>
      <c r="D176" s="43">
        <v>3805.0569999999998</v>
      </c>
    </row>
    <row r="177" spans="1:17" ht="17.100000000000001" customHeight="1" x14ac:dyDescent="0.25">
      <c r="A177" s="185"/>
      <c r="B177" s="44" t="s">
        <v>133</v>
      </c>
      <c r="C177" s="45">
        <f t="shared" ref="C177:D177" si="26">SUM(C172:C176)</f>
        <v>40467.754000000001</v>
      </c>
      <c r="D177" s="45">
        <f t="shared" si="26"/>
        <v>33840.544000000002</v>
      </c>
    </row>
    <row r="178" spans="1:17" ht="17.100000000000001" customHeight="1" x14ac:dyDescent="0.25">
      <c r="A178" s="184" t="s">
        <v>88</v>
      </c>
      <c r="B178" s="42" t="s">
        <v>162</v>
      </c>
      <c r="C178" s="43">
        <v>6386.6660000000002</v>
      </c>
      <c r="D178" s="43">
        <v>69751.119000000006</v>
      </c>
    </row>
    <row r="179" spans="1:17" ht="17.100000000000001" customHeight="1" x14ac:dyDescent="0.25">
      <c r="A179" s="208"/>
      <c r="B179" s="42" t="s">
        <v>154</v>
      </c>
      <c r="C179" s="43">
        <v>1179.4000000000001</v>
      </c>
      <c r="D179" s="43">
        <v>15611.849</v>
      </c>
    </row>
    <row r="180" spans="1:17" ht="17.100000000000001" customHeight="1" x14ac:dyDescent="0.25">
      <c r="A180" s="208"/>
      <c r="B180" s="42" t="s">
        <v>152</v>
      </c>
      <c r="C180" s="43">
        <v>716.91600000000005</v>
      </c>
      <c r="D180" s="43">
        <v>7981.6260000000002</v>
      </c>
    </row>
    <row r="181" spans="1:17" ht="17.100000000000001" customHeight="1" x14ac:dyDescent="0.25">
      <c r="A181" s="208"/>
      <c r="B181" s="42" t="s">
        <v>143</v>
      </c>
      <c r="C181" s="43">
        <v>646.202</v>
      </c>
      <c r="D181" s="43">
        <v>8425.8119999999999</v>
      </c>
    </row>
    <row r="182" spans="1:17" ht="17.100000000000001" customHeight="1" x14ac:dyDescent="0.25">
      <c r="A182" s="208"/>
      <c r="B182" s="42" t="s">
        <v>161</v>
      </c>
      <c r="C182" s="43">
        <v>490.947</v>
      </c>
      <c r="D182" s="43">
        <v>6632.7430000000004</v>
      </c>
    </row>
    <row r="183" spans="1:17" ht="17.100000000000001" customHeight="1" x14ac:dyDescent="0.25">
      <c r="A183" s="185"/>
      <c r="B183" s="44" t="s">
        <v>133</v>
      </c>
      <c r="C183" s="45">
        <f t="shared" ref="C183:D183" si="27">SUM(C178:C182)</f>
        <v>9420.1309999999994</v>
      </c>
      <c r="D183" s="45">
        <f t="shared" si="27"/>
        <v>108403.14900000002</v>
      </c>
    </row>
    <row r="184" spans="1:17" ht="17.100000000000001" customHeight="1" x14ac:dyDescent="0.25">
      <c r="A184" s="184" t="s">
        <v>89</v>
      </c>
      <c r="B184" s="42" t="s">
        <v>147</v>
      </c>
      <c r="C184" s="43">
        <v>1148</v>
      </c>
      <c r="D184" s="43">
        <v>1524.0150000000001</v>
      </c>
    </row>
    <row r="185" spans="1:17" ht="17.100000000000001" customHeight="1" x14ac:dyDescent="0.25">
      <c r="A185" s="208"/>
      <c r="B185" s="42" t="s">
        <v>143</v>
      </c>
      <c r="C185" s="43">
        <v>732.35500000000002</v>
      </c>
      <c r="D185" s="43">
        <v>1169.973</v>
      </c>
    </row>
    <row r="186" spans="1:17" ht="17.100000000000001" customHeight="1" x14ac:dyDescent="0.25">
      <c r="A186" s="208"/>
      <c r="B186" s="42" t="s">
        <v>149</v>
      </c>
      <c r="C186" s="43">
        <v>378.88</v>
      </c>
      <c r="D186" s="43">
        <v>595.90499999999997</v>
      </c>
    </row>
    <row r="187" spans="1:17" ht="17.100000000000001" customHeight="1" x14ac:dyDescent="0.25">
      <c r="A187" s="208"/>
      <c r="B187" s="42" t="s">
        <v>161</v>
      </c>
      <c r="C187" s="43">
        <v>249.14</v>
      </c>
      <c r="D187" s="43">
        <v>346.21800000000002</v>
      </c>
    </row>
    <row r="188" spans="1:17" ht="17.100000000000001" customHeight="1" x14ac:dyDescent="0.25">
      <c r="A188" s="185"/>
      <c r="B188" s="44" t="s">
        <v>133</v>
      </c>
      <c r="C188" s="45">
        <f>SUM(C184:C187)</f>
        <v>2508.375</v>
      </c>
      <c r="D188" s="45">
        <f>SUM(D184:D187)</f>
        <v>3636.1109999999999</v>
      </c>
    </row>
    <row r="189" spans="1:17" ht="17.100000000000001" customHeight="1" x14ac:dyDescent="0.25">
      <c r="A189" s="184" t="s">
        <v>91</v>
      </c>
      <c r="B189" s="42" t="s">
        <v>150</v>
      </c>
      <c r="C189" s="43">
        <v>920</v>
      </c>
      <c r="D189" s="43">
        <v>3049.3670000000002</v>
      </c>
    </row>
    <row r="190" spans="1:17" ht="17.100000000000001" customHeight="1" x14ac:dyDescent="0.25">
      <c r="A190" s="208"/>
      <c r="B190" s="42" t="s">
        <v>142</v>
      </c>
      <c r="C190" s="43">
        <v>820</v>
      </c>
      <c r="D190" s="43">
        <v>2779.9540000000002</v>
      </c>
    </row>
    <row r="191" spans="1:17" ht="17.100000000000001" customHeight="1" x14ac:dyDescent="0.25">
      <c r="A191" s="208"/>
      <c r="B191" s="42" t="s">
        <v>175</v>
      </c>
      <c r="C191" s="43">
        <v>172</v>
      </c>
      <c r="D191" s="43">
        <v>609.41099999999994</v>
      </c>
      <c r="O191" s="135"/>
      <c r="P191" s="136"/>
      <c r="Q191" s="136"/>
    </row>
    <row r="192" spans="1:17" ht="17.100000000000001" customHeight="1" x14ac:dyDescent="0.25">
      <c r="A192" s="208"/>
      <c r="B192" s="42" t="s">
        <v>130</v>
      </c>
      <c r="C192" s="43">
        <v>120</v>
      </c>
      <c r="D192" s="43">
        <v>431.56</v>
      </c>
      <c r="O192" s="135"/>
      <c r="P192" s="136"/>
      <c r="Q192" s="136"/>
    </row>
    <row r="193" spans="1:17" ht="17.100000000000001" customHeight="1" x14ac:dyDescent="0.25">
      <c r="A193" s="208"/>
      <c r="B193" s="42" t="s">
        <v>412</v>
      </c>
      <c r="C193" s="43">
        <v>59</v>
      </c>
      <c r="D193" s="43">
        <v>195.43899999999999</v>
      </c>
      <c r="O193" s="135"/>
      <c r="P193" s="136"/>
      <c r="Q193" s="136"/>
    </row>
    <row r="194" spans="1:17" ht="17.100000000000001" customHeight="1" x14ac:dyDescent="0.25">
      <c r="A194" s="185"/>
      <c r="B194" s="44" t="s">
        <v>133</v>
      </c>
      <c r="C194" s="45">
        <f t="shared" ref="C194:D194" si="28">SUM(C189:C193)</f>
        <v>2091</v>
      </c>
      <c r="D194" s="45">
        <f t="shared" si="28"/>
        <v>7065.7310000000007</v>
      </c>
      <c r="O194" s="135"/>
      <c r="P194" s="136"/>
      <c r="Q194" s="136"/>
    </row>
    <row r="195" spans="1:17" ht="17.100000000000001" customHeight="1" x14ac:dyDescent="0.25">
      <c r="A195" s="184" t="s">
        <v>92</v>
      </c>
      <c r="B195" s="42" t="s">
        <v>140</v>
      </c>
      <c r="C195" s="43">
        <v>66.45</v>
      </c>
      <c r="D195" s="43">
        <v>261.82799999999997</v>
      </c>
      <c r="O195" s="135"/>
      <c r="P195" s="136"/>
      <c r="Q195" s="136"/>
    </row>
    <row r="196" spans="1:17" ht="17.100000000000001" customHeight="1" x14ac:dyDescent="0.25">
      <c r="A196" s="208"/>
      <c r="B196" s="42" t="s">
        <v>413</v>
      </c>
      <c r="C196" s="43">
        <v>27.302</v>
      </c>
      <c r="D196" s="43">
        <v>96.531000000000006</v>
      </c>
    </row>
    <row r="197" spans="1:17" ht="17.100000000000001" customHeight="1" x14ac:dyDescent="0.25">
      <c r="A197" s="208"/>
      <c r="B197" s="42" t="s">
        <v>128</v>
      </c>
      <c r="C197" s="43">
        <v>12.6</v>
      </c>
      <c r="D197" s="43">
        <v>37.063000000000002</v>
      </c>
    </row>
    <row r="198" spans="1:17" ht="17.100000000000001" customHeight="1" x14ac:dyDescent="0.25">
      <c r="A198" s="208"/>
      <c r="B198" s="92" t="s">
        <v>165</v>
      </c>
      <c r="C198" s="92">
        <v>8.4</v>
      </c>
      <c r="D198" s="92">
        <v>41.777000000000001</v>
      </c>
    </row>
    <row r="199" spans="1:17" ht="17.100000000000001" customHeight="1" x14ac:dyDescent="0.25">
      <c r="A199" s="208"/>
      <c r="B199" s="92" t="s">
        <v>414</v>
      </c>
      <c r="C199" s="92">
        <v>3.27</v>
      </c>
      <c r="D199" s="92">
        <v>10.164</v>
      </c>
    </row>
    <row r="200" spans="1:17" ht="17.100000000000001" customHeight="1" x14ac:dyDescent="0.25">
      <c r="A200" s="185"/>
      <c r="B200" s="44" t="s">
        <v>133</v>
      </c>
      <c r="C200" s="45">
        <f>SUM(C195:C199)</f>
        <v>118.02200000000001</v>
      </c>
      <c r="D200" s="45">
        <f>SUM(D195:D199)</f>
        <v>447.36299999999994</v>
      </c>
    </row>
    <row r="201" spans="1:17" ht="17.100000000000001" customHeight="1" x14ac:dyDescent="0.25">
      <c r="A201" s="184" t="s">
        <v>93</v>
      </c>
      <c r="B201" s="42" t="s">
        <v>165</v>
      </c>
      <c r="C201" s="43">
        <v>29.236000000000001</v>
      </c>
      <c r="D201" s="43">
        <v>130.31700000000001</v>
      </c>
    </row>
    <row r="202" spans="1:17" ht="17.100000000000001" customHeight="1" x14ac:dyDescent="0.25">
      <c r="A202" s="208"/>
      <c r="B202" s="44" t="s">
        <v>133</v>
      </c>
      <c r="C202" s="45">
        <f>SUM(C201)</f>
        <v>29.236000000000001</v>
      </c>
      <c r="D202" s="45">
        <f>SUM(D201)</f>
        <v>130.31700000000001</v>
      </c>
    </row>
    <row r="203" spans="1:17" ht="17.100000000000001" customHeight="1" x14ac:dyDescent="0.25">
      <c r="A203" s="184" t="s">
        <v>94</v>
      </c>
      <c r="B203" s="42" t="s">
        <v>148</v>
      </c>
      <c r="C203" s="43">
        <v>430.875</v>
      </c>
      <c r="D203" s="43">
        <v>2587.6109999999999</v>
      </c>
    </row>
    <row r="204" spans="1:17" ht="17.100000000000001" customHeight="1" x14ac:dyDescent="0.25">
      <c r="A204" s="208"/>
      <c r="B204" s="42" t="s">
        <v>129</v>
      </c>
      <c r="C204" s="43">
        <v>93.263999999999996</v>
      </c>
      <c r="D204" s="43">
        <v>288.01600000000002</v>
      </c>
    </row>
    <row r="205" spans="1:17" ht="17.100000000000001" customHeight="1" x14ac:dyDescent="0.25">
      <c r="A205" s="208"/>
      <c r="B205" s="42" t="s">
        <v>128</v>
      </c>
      <c r="C205" s="43">
        <v>47.076999999999998</v>
      </c>
      <c r="D205" s="43">
        <v>179.357</v>
      </c>
    </row>
    <row r="206" spans="1:17" ht="17.100000000000001" customHeight="1" x14ac:dyDescent="0.25">
      <c r="A206" s="208"/>
      <c r="B206" s="42" t="s">
        <v>134</v>
      </c>
      <c r="C206" s="43">
        <v>0.67500000000000004</v>
      </c>
      <c r="D206" s="43">
        <v>10.23</v>
      </c>
    </row>
    <row r="207" spans="1:17" ht="17.100000000000001" customHeight="1" x14ac:dyDescent="0.25">
      <c r="A207" s="208"/>
      <c r="B207" s="42" t="s">
        <v>182</v>
      </c>
      <c r="C207" s="43">
        <v>0.54</v>
      </c>
      <c r="D207" s="43">
        <v>3.0649999999999999</v>
      </c>
    </row>
    <row r="208" spans="1:17" ht="17.100000000000001" customHeight="1" x14ac:dyDescent="0.25">
      <c r="A208" s="185"/>
      <c r="B208" s="44" t="s">
        <v>133</v>
      </c>
      <c r="C208" s="45">
        <f t="shared" ref="C208:D208" si="29">SUM(C203:C207)</f>
        <v>572.43099999999993</v>
      </c>
      <c r="D208" s="45">
        <f t="shared" si="29"/>
        <v>3068.279</v>
      </c>
    </row>
    <row r="209" spans="1:4" ht="17.100000000000001" customHeight="1" x14ac:dyDescent="0.25">
      <c r="A209" s="184" t="s">
        <v>95</v>
      </c>
      <c r="B209" s="42" t="s">
        <v>162</v>
      </c>
      <c r="C209" s="43">
        <v>3200.6019999999999</v>
      </c>
      <c r="D209" s="43">
        <v>16657.955000000002</v>
      </c>
    </row>
    <row r="210" spans="1:4" ht="17.100000000000001" customHeight="1" x14ac:dyDescent="0.25">
      <c r="A210" s="208"/>
      <c r="B210" s="42" t="s">
        <v>132</v>
      </c>
      <c r="C210" s="43">
        <v>1561.242</v>
      </c>
      <c r="D210" s="43">
        <v>7424.5789999999997</v>
      </c>
    </row>
    <row r="211" spans="1:4" ht="17.100000000000001" customHeight="1" x14ac:dyDescent="0.25">
      <c r="A211" s="208"/>
      <c r="B211" s="42" t="s">
        <v>168</v>
      </c>
      <c r="C211" s="43">
        <v>1501.8530000000001</v>
      </c>
      <c r="D211" s="43">
        <v>3010.5859999999998</v>
      </c>
    </row>
    <row r="212" spans="1:4" ht="17.100000000000001" customHeight="1" x14ac:dyDescent="0.25">
      <c r="A212" s="208"/>
      <c r="B212" s="42" t="s">
        <v>140</v>
      </c>
      <c r="C212" s="43">
        <v>1228.7370000000001</v>
      </c>
      <c r="D212" s="43">
        <v>5359.2290000000003</v>
      </c>
    </row>
    <row r="213" spans="1:4" ht="17.100000000000001" customHeight="1" x14ac:dyDescent="0.25">
      <c r="A213" s="208"/>
      <c r="B213" s="42" t="s">
        <v>159</v>
      </c>
      <c r="C213" s="43">
        <v>802.00199999999995</v>
      </c>
      <c r="D213" s="43">
        <v>4252.3760000000002</v>
      </c>
    </row>
    <row r="214" spans="1:4" ht="17.100000000000001" customHeight="1" x14ac:dyDescent="0.25">
      <c r="A214" s="185"/>
      <c r="B214" s="44" t="s">
        <v>133</v>
      </c>
      <c r="C214" s="45">
        <f t="shared" ref="C214:D214" si="30">SUM(C209:C213)</f>
        <v>8294.4359999999997</v>
      </c>
      <c r="D214" s="45">
        <f t="shared" si="30"/>
        <v>36704.724999999999</v>
      </c>
    </row>
    <row r="215" spans="1:4" ht="17.100000000000001" customHeight="1" x14ac:dyDescent="0.25">
      <c r="A215" s="184" t="s">
        <v>97</v>
      </c>
      <c r="B215" s="42" t="s">
        <v>159</v>
      </c>
      <c r="C215" s="43">
        <v>1155.278</v>
      </c>
      <c r="D215" s="43">
        <v>4155.3249999999998</v>
      </c>
    </row>
    <row r="216" spans="1:4" ht="17.100000000000001" customHeight="1" x14ac:dyDescent="0.25">
      <c r="A216" s="208"/>
      <c r="B216" s="42" t="s">
        <v>131</v>
      </c>
      <c r="C216" s="43">
        <v>549.21799999999996</v>
      </c>
      <c r="D216" s="43">
        <v>1663.037</v>
      </c>
    </row>
    <row r="217" spans="1:4" ht="17.100000000000001" customHeight="1" x14ac:dyDescent="0.25">
      <c r="A217" s="208"/>
      <c r="B217" s="42" t="s">
        <v>128</v>
      </c>
      <c r="C217" s="43">
        <v>485.577</v>
      </c>
      <c r="D217" s="43">
        <v>1251.6990000000001</v>
      </c>
    </row>
    <row r="218" spans="1:4" ht="17.100000000000001" customHeight="1" x14ac:dyDescent="0.25">
      <c r="A218" s="208"/>
      <c r="B218" s="42" t="s">
        <v>165</v>
      </c>
      <c r="C218" s="43">
        <v>450.57799999999997</v>
      </c>
      <c r="D218" s="43">
        <v>1060.9259999999999</v>
      </c>
    </row>
    <row r="219" spans="1:4" ht="17.100000000000001" customHeight="1" x14ac:dyDescent="0.25">
      <c r="A219" s="208"/>
      <c r="B219" s="42" t="s">
        <v>154</v>
      </c>
      <c r="C219" s="43">
        <v>260.26100000000002</v>
      </c>
      <c r="D219" s="43">
        <v>3126.7159999999999</v>
      </c>
    </row>
    <row r="220" spans="1:4" ht="17.100000000000001" customHeight="1" x14ac:dyDescent="0.25">
      <c r="A220" s="185"/>
      <c r="B220" s="44" t="s">
        <v>133</v>
      </c>
      <c r="C220" s="45">
        <f t="shared" ref="C220:D220" si="31">SUM(C215:C219)</f>
        <v>2900.9120000000003</v>
      </c>
      <c r="D220" s="45">
        <f t="shared" si="31"/>
        <v>11257.703</v>
      </c>
    </row>
    <row r="221" spans="1:4" ht="17.100000000000001" customHeight="1" x14ac:dyDescent="0.25">
      <c r="A221" s="184" t="s">
        <v>98</v>
      </c>
      <c r="B221" s="42" t="s">
        <v>159</v>
      </c>
      <c r="C221" s="43">
        <v>40130.542000000001</v>
      </c>
      <c r="D221" s="43">
        <v>414554.652</v>
      </c>
    </row>
    <row r="222" spans="1:4" ht="17.100000000000001" customHeight="1" x14ac:dyDescent="0.25">
      <c r="A222" s="208"/>
      <c r="B222" s="42" t="s">
        <v>128</v>
      </c>
      <c r="C222" s="43">
        <v>7975.11</v>
      </c>
      <c r="D222" s="43">
        <v>20930.993999999999</v>
      </c>
    </row>
    <row r="223" spans="1:4" ht="17.100000000000001" customHeight="1" x14ac:dyDescent="0.25">
      <c r="A223" s="208"/>
      <c r="B223" s="42" t="s">
        <v>154</v>
      </c>
      <c r="C223" s="43">
        <v>5133.5230000000001</v>
      </c>
      <c r="D223" s="43">
        <v>86583.398000000001</v>
      </c>
    </row>
    <row r="224" spans="1:4" ht="17.100000000000001" customHeight="1" x14ac:dyDescent="0.25">
      <c r="A224" s="208"/>
      <c r="B224" s="42" t="s">
        <v>148</v>
      </c>
      <c r="C224" s="43">
        <v>3877.8090000000002</v>
      </c>
      <c r="D224" s="43">
        <v>25951.433000000001</v>
      </c>
    </row>
    <row r="225" spans="1:4" ht="17.100000000000001" customHeight="1" x14ac:dyDescent="0.25">
      <c r="A225" s="208"/>
      <c r="B225" s="42" t="s">
        <v>168</v>
      </c>
      <c r="C225" s="43">
        <v>3635.663</v>
      </c>
      <c r="D225" s="43">
        <v>10991.23</v>
      </c>
    </row>
    <row r="226" spans="1:4" ht="17.100000000000001" customHeight="1" x14ac:dyDescent="0.25">
      <c r="A226" s="185"/>
      <c r="B226" s="44" t="s">
        <v>133</v>
      </c>
      <c r="C226" s="45">
        <f t="shared" ref="C226:D226" si="32">SUM(C221:C225)</f>
        <v>60752.647000000004</v>
      </c>
      <c r="D226" s="45">
        <f t="shared" si="32"/>
        <v>559011.70699999994</v>
      </c>
    </row>
    <row r="227" spans="1:4" ht="17.100000000000001" customHeight="1" x14ac:dyDescent="0.25">
      <c r="A227" s="184" t="s">
        <v>99</v>
      </c>
      <c r="B227" s="42" t="s">
        <v>155</v>
      </c>
      <c r="C227" s="43">
        <v>208</v>
      </c>
      <c r="D227" s="43">
        <v>992.32899999999995</v>
      </c>
    </row>
    <row r="228" spans="1:4" ht="17.100000000000001" customHeight="1" x14ac:dyDescent="0.25">
      <c r="A228" s="208"/>
      <c r="B228" s="42" t="s">
        <v>277</v>
      </c>
      <c r="C228" s="43">
        <v>163</v>
      </c>
      <c r="D228" s="43">
        <v>768.36699999999996</v>
      </c>
    </row>
    <row r="229" spans="1:4" ht="17.100000000000001" customHeight="1" x14ac:dyDescent="0.25">
      <c r="A229" s="208"/>
      <c r="B229" s="42" t="s">
        <v>148</v>
      </c>
      <c r="C229" s="43">
        <v>120.008</v>
      </c>
      <c r="D229" s="43">
        <v>610.42399999999998</v>
      </c>
    </row>
    <row r="230" spans="1:4" ht="17.100000000000001" customHeight="1" x14ac:dyDescent="0.25">
      <c r="A230" s="208"/>
      <c r="B230" s="42" t="s">
        <v>132</v>
      </c>
      <c r="C230" s="43">
        <v>115</v>
      </c>
      <c r="D230" s="43">
        <v>497.07400000000001</v>
      </c>
    </row>
    <row r="231" spans="1:4" ht="17.100000000000001" customHeight="1" x14ac:dyDescent="0.25">
      <c r="A231" s="208"/>
      <c r="B231" s="42" t="s">
        <v>153</v>
      </c>
      <c r="C231" s="43">
        <v>100</v>
      </c>
      <c r="D231" s="43">
        <v>420.17399999999998</v>
      </c>
    </row>
    <row r="232" spans="1:4" ht="17.100000000000001" customHeight="1" x14ac:dyDescent="0.25">
      <c r="A232" s="185"/>
      <c r="B232" s="44" t="s">
        <v>133</v>
      </c>
      <c r="C232" s="45">
        <f t="shared" ref="C232:D232" si="33">SUM(C227:C231)</f>
        <v>706.00800000000004</v>
      </c>
      <c r="D232" s="45">
        <f t="shared" si="33"/>
        <v>3288.3679999999999</v>
      </c>
    </row>
    <row r="233" spans="1:4" ht="17.100000000000001" customHeight="1" x14ac:dyDescent="0.25">
      <c r="A233" s="184" t="s">
        <v>100</v>
      </c>
      <c r="B233" s="42" t="s">
        <v>159</v>
      </c>
      <c r="C233" s="43">
        <v>10117.105</v>
      </c>
      <c r="D233" s="43">
        <v>14563.612999999999</v>
      </c>
    </row>
    <row r="234" spans="1:4" ht="17.100000000000001" customHeight="1" x14ac:dyDescent="0.25">
      <c r="A234" s="208"/>
      <c r="B234" s="42" t="s">
        <v>154</v>
      </c>
      <c r="C234" s="43">
        <v>7752.8890000000001</v>
      </c>
      <c r="D234" s="43">
        <v>12262.223</v>
      </c>
    </row>
    <row r="235" spans="1:4" ht="17.100000000000001" customHeight="1" x14ac:dyDescent="0.25">
      <c r="A235" s="208"/>
      <c r="B235" s="42" t="s">
        <v>151</v>
      </c>
      <c r="C235" s="43">
        <v>1571.7159999999999</v>
      </c>
      <c r="D235" s="43">
        <v>2906.453</v>
      </c>
    </row>
    <row r="236" spans="1:4" ht="17.100000000000001" customHeight="1" x14ac:dyDescent="0.25">
      <c r="A236" s="208"/>
      <c r="B236" s="42" t="s">
        <v>158</v>
      </c>
      <c r="C236" s="43">
        <v>1530</v>
      </c>
      <c r="D236" s="43">
        <v>2270.4720000000002</v>
      </c>
    </row>
    <row r="237" spans="1:4" ht="17.100000000000001" customHeight="1" x14ac:dyDescent="0.25">
      <c r="A237" s="208"/>
      <c r="B237" s="42" t="s">
        <v>132</v>
      </c>
      <c r="C237" s="43">
        <v>1297.8</v>
      </c>
      <c r="D237" s="43">
        <v>1749.825</v>
      </c>
    </row>
    <row r="238" spans="1:4" ht="17.100000000000001" customHeight="1" x14ac:dyDescent="0.25">
      <c r="A238" s="185"/>
      <c r="B238" s="44" t="s">
        <v>133</v>
      </c>
      <c r="C238" s="45">
        <f t="shared" ref="C238:D238" si="34">SUM(C233:C237)</f>
        <v>22269.51</v>
      </c>
      <c r="D238" s="45">
        <f t="shared" si="34"/>
        <v>33752.586000000003</v>
      </c>
    </row>
    <row r="239" spans="1:4" ht="17.100000000000001" customHeight="1" x14ac:dyDescent="0.25">
      <c r="A239" s="184" t="s">
        <v>102</v>
      </c>
      <c r="B239" s="42" t="s">
        <v>168</v>
      </c>
      <c r="C239" s="43">
        <v>90.355000000000004</v>
      </c>
      <c r="D239" s="43">
        <v>347.30200000000002</v>
      </c>
    </row>
    <row r="240" spans="1:4" ht="17.100000000000001" customHeight="1" x14ac:dyDescent="0.25">
      <c r="A240" s="208"/>
      <c r="B240" s="42" t="s">
        <v>142</v>
      </c>
      <c r="C240" s="43">
        <v>86.200999999999993</v>
      </c>
      <c r="D240" s="43">
        <v>491.62200000000001</v>
      </c>
    </row>
    <row r="241" spans="1:4" ht="17.100000000000001" customHeight="1" x14ac:dyDescent="0.25">
      <c r="A241" s="208"/>
      <c r="B241" s="42" t="s">
        <v>170</v>
      </c>
      <c r="C241" s="43">
        <v>57.6</v>
      </c>
      <c r="D241" s="43">
        <v>375.38200000000001</v>
      </c>
    </row>
    <row r="242" spans="1:4" ht="17.100000000000001" customHeight="1" x14ac:dyDescent="0.25">
      <c r="A242" s="208"/>
      <c r="B242" s="42" t="s">
        <v>128</v>
      </c>
      <c r="C242" s="43">
        <v>57</v>
      </c>
      <c r="D242" s="43">
        <v>288.36700000000002</v>
      </c>
    </row>
    <row r="243" spans="1:4" ht="17.100000000000001" customHeight="1" x14ac:dyDescent="0.25">
      <c r="A243" s="208"/>
      <c r="B243" s="42" t="s">
        <v>415</v>
      </c>
      <c r="C243" s="43">
        <v>24</v>
      </c>
      <c r="D243" s="43">
        <v>134.78299999999999</v>
      </c>
    </row>
    <row r="244" spans="1:4" ht="17.100000000000001" customHeight="1" x14ac:dyDescent="0.25">
      <c r="A244" s="185"/>
      <c r="B244" s="44" t="s">
        <v>133</v>
      </c>
      <c r="C244" s="45">
        <f t="shared" ref="C244:D244" si="35">SUM(C239:C243)</f>
        <v>315.15599999999995</v>
      </c>
      <c r="D244" s="45">
        <f t="shared" si="35"/>
        <v>1637.4559999999999</v>
      </c>
    </row>
    <row r="245" spans="1:4" ht="17.100000000000001" customHeight="1" x14ac:dyDescent="0.25">
      <c r="A245" s="184" t="s">
        <v>103</v>
      </c>
      <c r="B245" s="42" t="s">
        <v>140</v>
      </c>
      <c r="C245" s="43">
        <v>390.62200000000001</v>
      </c>
      <c r="D245" s="43">
        <v>2784.0569999999998</v>
      </c>
    </row>
    <row r="246" spans="1:4" ht="17.100000000000001" customHeight="1" x14ac:dyDescent="0.25">
      <c r="A246" s="208"/>
      <c r="B246" s="42" t="s">
        <v>148</v>
      </c>
      <c r="C246" s="43">
        <v>388.76299999999998</v>
      </c>
      <c r="D246" s="43">
        <v>2383.3009999999999</v>
      </c>
    </row>
    <row r="247" spans="1:4" ht="17.100000000000001" customHeight="1" x14ac:dyDescent="0.25">
      <c r="A247" s="208"/>
      <c r="B247" s="42" t="s">
        <v>153</v>
      </c>
      <c r="C247" s="43">
        <v>272</v>
      </c>
      <c r="D247" s="43">
        <v>1868.3309999999999</v>
      </c>
    </row>
    <row r="248" spans="1:4" ht="17.100000000000001" customHeight="1" x14ac:dyDescent="0.25">
      <c r="A248" s="208"/>
      <c r="B248" s="42" t="s">
        <v>144</v>
      </c>
      <c r="C248" s="43">
        <v>180</v>
      </c>
      <c r="D248" s="43">
        <v>963.15899999999999</v>
      </c>
    </row>
    <row r="249" spans="1:4" ht="17.100000000000001" customHeight="1" x14ac:dyDescent="0.25">
      <c r="A249" s="208"/>
      <c r="B249" s="42" t="s">
        <v>355</v>
      </c>
      <c r="C249" s="43">
        <v>137.30000000000001</v>
      </c>
      <c r="D249" s="43">
        <v>925.97299999999996</v>
      </c>
    </row>
    <row r="250" spans="1:4" ht="17.100000000000001" customHeight="1" x14ac:dyDescent="0.25">
      <c r="A250" s="185"/>
      <c r="B250" s="44" t="s">
        <v>133</v>
      </c>
      <c r="C250" s="45">
        <f t="shared" ref="C250:D250" si="36">SUM(C245:C249)</f>
        <v>1368.6849999999999</v>
      </c>
      <c r="D250" s="45">
        <f t="shared" si="36"/>
        <v>8924.8209999999999</v>
      </c>
    </row>
    <row r="251" spans="1:4" ht="17.100000000000001" customHeight="1" x14ac:dyDescent="0.25">
      <c r="A251" s="184" t="s">
        <v>104</v>
      </c>
      <c r="B251" s="42" t="s">
        <v>154</v>
      </c>
      <c r="C251" s="43">
        <v>30818.987000000001</v>
      </c>
      <c r="D251" s="43">
        <v>517782.28399999999</v>
      </c>
    </row>
    <row r="252" spans="1:4" ht="17.100000000000001" customHeight="1" x14ac:dyDescent="0.25">
      <c r="A252" s="208"/>
      <c r="B252" s="42" t="s">
        <v>159</v>
      </c>
      <c r="C252" s="43">
        <v>10764.378000000001</v>
      </c>
      <c r="D252" s="43">
        <v>84205.506999999998</v>
      </c>
    </row>
    <row r="253" spans="1:4" ht="17.100000000000001" customHeight="1" x14ac:dyDescent="0.25">
      <c r="A253" s="208"/>
      <c r="B253" s="42" t="s">
        <v>158</v>
      </c>
      <c r="C253" s="43">
        <v>7269.2579999999998</v>
      </c>
      <c r="D253" s="43">
        <v>59641.756000000001</v>
      </c>
    </row>
    <row r="254" spans="1:4" ht="17.100000000000001" customHeight="1" x14ac:dyDescent="0.25">
      <c r="A254" s="208"/>
      <c r="B254" s="42" t="s">
        <v>174</v>
      </c>
      <c r="C254" s="43">
        <v>6200.1139999999996</v>
      </c>
      <c r="D254" s="43">
        <v>61318.095999999998</v>
      </c>
    </row>
    <row r="255" spans="1:4" ht="17.100000000000001" customHeight="1" x14ac:dyDescent="0.25">
      <c r="A255" s="208"/>
      <c r="B255" s="42" t="s">
        <v>162</v>
      </c>
      <c r="C255" s="43">
        <v>4106.2120000000004</v>
      </c>
      <c r="D255" s="43">
        <v>27508.097000000002</v>
      </c>
    </row>
    <row r="256" spans="1:4" ht="17.100000000000001" customHeight="1" x14ac:dyDescent="0.25">
      <c r="A256" s="185"/>
      <c r="B256" s="44" t="s">
        <v>133</v>
      </c>
      <c r="C256" s="45">
        <f t="shared" ref="C256:D256" si="37">SUM(C251:C255)</f>
        <v>59158.949000000008</v>
      </c>
      <c r="D256" s="45">
        <f t="shared" si="37"/>
        <v>750455.74</v>
      </c>
    </row>
    <row r="257" spans="1:4" ht="17.100000000000001" customHeight="1" x14ac:dyDescent="0.25">
      <c r="A257" s="184" t="s">
        <v>105</v>
      </c>
      <c r="B257" s="42" t="s">
        <v>159</v>
      </c>
      <c r="C257" s="43">
        <v>63699.205999999998</v>
      </c>
      <c r="D257" s="43">
        <v>181933.86900000001</v>
      </c>
    </row>
    <row r="258" spans="1:4" ht="17.100000000000001" customHeight="1" x14ac:dyDescent="0.25">
      <c r="A258" s="208"/>
      <c r="B258" s="42" t="s">
        <v>128</v>
      </c>
      <c r="C258" s="43">
        <v>29267.543000000001</v>
      </c>
      <c r="D258" s="43">
        <v>22935.210999999999</v>
      </c>
    </row>
    <row r="259" spans="1:4" ht="17.100000000000001" customHeight="1" x14ac:dyDescent="0.25">
      <c r="A259" s="208"/>
      <c r="B259" s="42" t="s">
        <v>154</v>
      </c>
      <c r="C259" s="43">
        <v>13061.115</v>
      </c>
      <c r="D259" s="43">
        <v>101730.31299999999</v>
      </c>
    </row>
    <row r="260" spans="1:4" ht="17.100000000000001" customHeight="1" x14ac:dyDescent="0.25">
      <c r="A260" s="208"/>
      <c r="B260" s="42" t="s">
        <v>354</v>
      </c>
      <c r="C260" s="43">
        <v>11650.99</v>
      </c>
      <c r="D260" s="43">
        <v>31767.608</v>
      </c>
    </row>
    <row r="261" spans="1:4" ht="17.100000000000001" customHeight="1" x14ac:dyDescent="0.25">
      <c r="A261" s="208"/>
      <c r="B261" s="42" t="s">
        <v>140</v>
      </c>
      <c r="C261" s="43">
        <v>10504.306</v>
      </c>
      <c r="D261" s="43">
        <v>7560.5330000000004</v>
      </c>
    </row>
    <row r="262" spans="1:4" ht="17.100000000000001" customHeight="1" x14ac:dyDescent="0.25">
      <c r="A262" s="185"/>
      <c r="B262" s="44" t="s">
        <v>133</v>
      </c>
      <c r="C262" s="45">
        <f t="shared" ref="C262:D262" si="38">SUM(C257:C261)</f>
        <v>128183.16</v>
      </c>
      <c r="D262" s="45">
        <f t="shared" si="38"/>
        <v>345927.53400000004</v>
      </c>
    </row>
    <row r="263" spans="1:4" ht="17.100000000000001" customHeight="1" x14ac:dyDescent="0.25">
      <c r="A263" s="184" t="s">
        <v>106</v>
      </c>
      <c r="B263" s="42" t="s">
        <v>137</v>
      </c>
      <c r="C263" s="43">
        <v>9747.74</v>
      </c>
      <c r="D263" s="43">
        <v>35394.834999999999</v>
      </c>
    </row>
    <row r="264" spans="1:4" ht="17.100000000000001" customHeight="1" x14ac:dyDescent="0.25">
      <c r="A264" s="208"/>
      <c r="B264" s="42" t="s">
        <v>162</v>
      </c>
      <c r="C264" s="43">
        <v>9057.1370000000006</v>
      </c>
      <c r="D264" s="43">
        <v>27277.08</v>
      </c>
    </row>
    <row r="265" spans="1:4" ht="17.100000000000001" customHeight="1" x14ac:dyDescent="0.25">
      <c r="A265" s="208"/>
      <c r="B265" s="42" t="s">
        <v>161</v>
      </c>
      <c r="C265" s="43">
        <v>4462.3280000000004</v>
      </c>
      <c r="D265" s="43">
        <v>12704.95</v>
      </c>
    </row>
    <row r="266" spans="1:4" ht="17.100000000000001" customHeight="1" x14ac:dyDescent="0.25">
      <c r="A266" s="208"/>
      <c r="B266" s="42" t="s">
        <v>155</v>
      </c>
      <c r="C266" s="43">
        <v>4438.5839999999998</v>
      </c>
      <c r="D266" s="43">
        <v>15684.188</v>
      </c>
    </row>
    <row r="267" spans="1:4" ht="17.100000000000001" customHeight="1" x14ac:dyDescent="0.25">
      <c r="A267" s="208"/>
      <c r="B267" s="42" t="s">
        <v>159</v>
      </c>
      <c r="C267" s="43">
        <v>3304.8879999999999</v>
      </c>
      <c r="D267" s="43">
        <v>11363.976000000001</v>
      </c>
    </row>
    <row r="268" spans="1:4" ht="17.100000000000001" customHeight="1" x14ac:dyDescent="0.25">
      <c r="A268" s="185"/>
      <c r="B268" s="44" t="s">
        <v>133</v>
      </c>
      <c r="C268" s="45">
        <f t="shared" ref="C268:D268" si="39">SUM(C263:C267)</f>
        <v>31010.677</v>
      </c>
      <c r="D268" s="45">
        <f t="shared" si="39"/>
        <v>102425.02899999999</v>
      </c>
    </row>
    <row r="269" spans="1:4" ht="17.100000000000001" customHeight="1" x14ac:dyDescent="0.25">
      <c r="A269" s="184" t="s">
        <v>107</v>
      </c>
      <c r="B269" s="42" t="s">
        <v>154</v>
      </c>
      <c r="C269" s="43">
        <v>2032.3589999999999</v>
      </c>
      <c r="D269" s="43">
        <v>8257.6849999999995</v>
      </c>
    </row>
    <row r="270" spans="1:4" ht="17.100000000000001" customHeight="1" x14ac:dyDescent="0.25">
      <c r="A270" s="208"/>
      <c r="B270" s="42" t="s">
        <v>162</v>
      </c>
      <c r="C270" s="43">
        <v>853.76499999999999</v>
      </c>
      <c r="D270" s="43">
        <v>4768.7619999999997</v>
      </c>
    </row>
    <row r="271" spans="1:4" ht="17.100000000000001" customHeight="1" x14ac:dyDescent="0.25">
      <c r="A271" s="208"/>
      <c r="B271" s="42" t="s">
        <v>150</v>
      </c>
      <c r="C271" s="43">
        <v>508.99799999999999</v>
      </c>
      <c r="D271" s="43">
        <v>1909.925</v>
      </c>
    </row>
    <row r="272" spans="1:4" ht="17.100000000000001" customHeight="1" x14ac:dyDescent="0.25">
      <c r="A272" s="208"/>
      <c r="B272" s="42" t="s">
        <v>175</v>
      </c>
      <c r="C272" s="43">
        <v>424.82299999999998</v>
      </c>
      <c r="D272" s="43">
        <v>1412.2840000000001</v>
      </c>
    </row>
    <row r="273" spans="1:4" ht="17.100000000000001" customHeight="1" x14ac:dyDescent="0.25">
      <c r="A273" s="208"/>
      <c r="B273" s="42" t="s">
        <v>137</v>
      </c>
      <c r="C273" s="43">
        <v>417.69099999999997</v>
      </c>
      <c r="D273" s="43">
        <v>2880.4189999999999</v>
      </c>
    </row>
    <row r="274" spans="1:4" ht="17.100000000000001" customHeight="1" x14ac:dyDescent="0.25">
      <c r="A274" s="185"/>
      <c r="B274" s="44" t="s">
        <v>133</v>
      </c>
      <c r="C274" s="45">
        <f t="shared" ref="C274:D274" si="40">SUM(C269:C273)</f>
        <v>4237.6359999999995</v>
      </c>
      <c r="D274" s="45">
        <f t="shared" si="40"/>
        <v>19229.074999999997</v>
      </c>
    </row>
    <row r="275" spans="1:4" ht="17.100000000000001" customHeight="1" x14ac:dyDescent="0.25">
      <c r="A275" s="184" t="s">
        <v>108</v>
      </c>
      <c r="B275" s="42" t="s">
        <v>162</v>
      </c>
      <c r="C275" s="43">
        <v>4212.3999999999996</v>
      </c>
      <c r="D275" s="43">
        <v>11986.050999999999</v>
      </c>
    </row>
    <row r="276" spans="1:4" ht="17.100000000000001" customHeight="1" x14ac:dyDescent="0.25">
      <c r="A276" s="208"/>
      <c r="B276" s="42" t="s">
        <v>132</v>
      </c>
      <c r="C276" s="43">
        <v>1361.4970000000001</v>
      </c>
      <c r="D276" s="43">
        <v>2848.2570000000001</v>
      </c>
    </row>
    <row r="277" spans="1:4" ht="17.100000000000001" customHeight="1" x14ac:dyDescent="0.25">
      <c r="A277" s="208"/>
      <c r="B277" s="42" t="s">
        <v>161</v>
      </c>
      <c r="C277" s="43">
        <v>1032.6990000000001</v>
      </c>
      <c r="D277" s="43">
        <v>2972.33</v>
      </c>
    </row>
    <row r="278" spans="1:4" ht="17.100000000000001" customHeight="1" x14ac:dyDescent="0.25">
      <c r="A278" s="208"/>
      <c r="B278" s="42" t="s">
        <v>154</v>
      </c>
      <c r="C278" s="43">
        <v>1011.753</v>
      </c>
      <c r="D278" s="43">
        <v>5311.8580000000002</v>
      </c>
    </row>
    <row r="279" spans="1:4" ht="17.100000000000001" customHeight="1" x14ac:dyDescent="0.25">
      <c r="A279" s="208"/>
      <c r="B279" s="42" t="s">
        <v>159</v>
      </c>
      <c r="C279" s="43">
        <v>913.83699999999999</v>
      </c>
      <c r="D279" s="43">
        <v>2904.261</v>
      </c>
    </row>
    <row r="280" spans="1:4" ht="17.100000000000001" customHeight="1" x14ac:dyDescent="0.25">
      <c r="A280" s="185"/>
      <c r="B280" s="44" t="s">
        <v>133</v>
      </c>
      <c r="C280" s="45">
        <f t="shared" ref="C280:D280" si="41">SUM(C275:C279)</f>
        <v>8532.1859999999997</v>
      </c>
      <c r="D280" s="45">
        <f t="shared" si="41"/>
        <v>26022.756999999998</v>
      </c>
    </row>
    <row r="281" spans="1:4" ht="17.100000000000001" customHeight="1" x14ac:dyDescent="0.25">
      <c r="A281" s="184" t="s">
        <v>109</v>
      </c>
      <c r="B281" s="42" t="s">
        <v>142</v>
      </c>
      <c r="C281" s="43">
        <v>3705.643</v>
      </c>
      <c r="D281" s="43">
        <v>10700.894</v>
      </c>
    </row>
    <row r="282" spans="1:4" ht="17.100000000000001" customHeight="1" x14ac:dyDescent="0.25">
      <c r="A282" s="208"/>
      <c r="B282" s="42" t="s">
        <v>171</v>
      </c>
      <c r="C282" s="43">
        <v>1607.2249999999999</v>
      </c>
      <c r="D282" s="43">
        <v>8029.48</v>
      </c>
    </row>
    <row r="283" spans="1:4" ht="17.100000000000001" customHeight="1" x14ac:dyDescent="0.25">
      <c r="A283" s="208"/>
      <c r="B283" s="42" t="s">
        <v>162</v>
      </c>
      <c r="C283" s="43">
        <v>1168.3610000000001</v>
      </c>
      <c r="D283" s="43">
        <v>7697.7619999999997</v>
      </c>
    </row>
    <row r="284" spans="1:4" ht="17.100000000000001" customHeight="1" x14ac:dyDescent="0.25">
      <c r="A284" s="208"/>
      <c r="B284" s="42" t="s">
        <v>153</v>
      </c>
      <c r="C284" s="43">
        <v>820.75099999999998</v>
      </c>
      <c r="D284" s="43">
        <v>2216.8560000000002</v>
      </c>
    </row>
    <row r="285" spans="1:4" ht="17.100000000000001" customHeight="1" x14ac:dyDescent="0.25">
      <c r="A285" s="208"/>
      <c r="B285" s="42" t="s">
        <v>159</v>
      </c>
      <c r="C285" s="43">
        <v>767.43</v>
      </c>
      <c r="D285" s="43">
        <v>3035.4250000000002</v>
      </c>
    </row>
    <row r="286" spans="1:4" ht="17.100000000000001" customHeight="1" x14ac:dyDescent="0.25">
      <c r="A286" s="185"/>
      <c r="B286" s="44" t="s">
        <v>133</v>
      </c>
      <c r="C286" s="45">
        <f t="shared" ref="C286:D286" si="42">SUM(C281:C285)</f>
        <v>8069.4100000000008</v>
      </c>
      <c r="D286" s="45">
        <f t="shared" si="42"/>
        <v>31680.416999999998</v>
      </c>
    </row>
    <row r="287" spans="1:4" ht="17.100000000000001" customHeight="1" x14ac:dyDescent="0.25">
      <c r="A287" s="184" t="s">
        <v>110</v>
      </c>
      <c r="B287" s="42" t="s">
        <v>161</v>
      </c>
      <c r="C287" s="43">
        <v>413.45</v>
      </c>
      <c r="D287" s="43">
        <v>1776.415</v>
      </c>
    </row>
    <row r="288" spans="1:4" ht="17.100000000000001" customHeight="1" x14ac:dyDescent="0.25">
      <c r="A288" s="208"/>
      <c r="B288" s="42" t="s">
        <v>150</v>
      </c>
      <c r="C288" s="43">
        <v>269.5</v>
      </c>
      <c r="D288" s="43">
        <v>1171.4449999999999</v>
      </c>
    </row>
    <row r="289" spans="1:4" ht="17.100000000000001" customHeight="1" x14ac:dyDescent="0.25">
      <c r="A289" s="208"/>
      <c r="B289" s="42" t="s">
        <v>143</v>
      </c>
      <c r="C289" s="43">
        <v>242.10499999999999</v>
      </c>
      <c r="D289" s="43">
        <v>1364.2070000000001</v>
      </c>
    </row>
    <row r="290" spans="1:4" ht="17.100000000000001" customHeight="1" x14ac:dyDescent="0.25">
      <c r="A290" s="208"/>
      <c r="B290" s="42" t="s">
        <v>162</v>
      </c>
      <c r="C290" s="43">
        <v>208.202</v>
      </c>
      <c r="D290" s="43">
        <v>1257.7639999999999</v>
      </c>
    </row>
    <row r="291" spans="1:4" ht="17.100000000000001" customHeight="1" x14ac:dyDescent="0.25">
      <c r="A291" s="208"/>
      <c r="B291" s="42" t="s">
        <v>154</v>
      </c>
      <c r="C291" s="43">
        <v>179.50200000000001</v>
      </c>
      <c r="D291" s="43">
        <v>914.51300000000003</v>
      </c>
    </row>
    <row r="292" spans="1:4" ht="17.100000000000001" customHeight="1" x14ac:dyDescent="0.25">
      <c r="A292" s="185"/>
      <c r="B292" s="44" t="s">
        <v>133</v>
      </c>
      <c r="C292" s="45">
        <f t="shared" ref="C292:D292" si="43">SUM(C287:C291)</f>
        <v>1312.759</v>
      </c>
      <c r="D292" s="45">
        <f t="shared" si="43"/>
        <v>6484.3440000000001</v>
      </c>
    </row>
    <row r="293" spans="1:4" ht="17.100000000000001" customHeight="1" x14ac:dyDescent="0.25">
      <c r="A293" s="184" t="s">
        <v>111</v>
      </c>
      <c r="B293" s="42" t="s">
        <v>176</v>
      </c>
      <c r="C293" s="43">
        <v>1247.271</v>
      </c>
      <c r="D293" s="43">
        <v>6650.4369999999999</v>
      </c>
    </row>
    <row r="294" spans="1:4" ht="17.100000000000001" customHeight="1" x14ac:dyDescent="0.25">
      <c r="A294" s="208"/>
      <c r="B294" s="42" t="s">
        <v>154</v>
      </c>
      <c r="C294" s="43">
        <v>910.82799999999997</v>
      </c>
      <c r="D294" s="43">
        <v>10402.802</v>
      </c>
    </row>
    <row r="295" spans="1:4" ht="17.100000000000001" customHeight="1" x14ac:dyDescent="0.25">
      <c r="A295" s="208"/>
      <c r="B295" s="42" t="s">
        <v>162</v>
      </c>
      <c r="C295" s="43">
        <v>621.35500000000002</v>
      </c>
      <c r="D295" s="43">
        <v>7570.3770000000004</v>
      </c>
    </row>
    <row r="296" spans="1:4" ht="17.100000000000001" customHeight="1" x14ac:dyDescent="0.25">
      <c r="A296" s="208"/>
      <c r="B296" s="42" t="s">
        <v>140</v>
      </c>
      <c r="C296" s="43">
        <v>595.10199999999998</v>
      </c>
      <c r="D296" s="43">
        <v>4641.8649999999998</v>
      </c>
    </row>
    <row r="297" spans="1:4" ht="17.100000000000001" customHeight="1" x14ac:dyDescent="0.25">
      <c r="A297" s="208"/>
      <c r="B297" s="42" t="s">
        <v>152</v>
      </c>
      <c r="C297" s="43">
        <v>485.78100000000001</v>
      </c>
      <c r="D297" s="43">
        <v>2291.2199999999998</v>
      </c>
    </row>
    <row r="298" spans="1:4" ht="17.100000000000001" customHeight="1" x14ac:dyDescent="0.25">
      <c r="A298" s="185"/>
      <c r="B298" s="44" t="s">
        <v>133</v>
      </c>
      <c r="C298" s="45">
        <f t="shared" ref="C298:D298" si="44">SUM(C293:C297)</f>
        <v>3860.337</v>
      </c>
      <c r="D298" s="45">
        <f t="shared" si="44"/>
        <v>31556.701000000001</v>
      </c>
    </row>
    <row r="299" spans="1:4" ht="17.100000000000001" customHeight="1" x14ac:dyDescent="0.25">
      <c r="A299" s="184" t="s">
        <v>112</v>
      </c>
      <c r="B299" s="42" t="s">
        <v>134</v>
      </c>
      <c r="C299" s="43">
        <v>1830.26</v>
      </c>
      <c r="D299" s="43">
        <v>3431.2330000000002</v>
      </c>
    </row>
    <row r="300" spans="1:4" ht="17.100000000000001" customHeight="1" x14ac:dyDescent="0.25">
      <c r="A300" s="208"/>
      <c r="B300" s="42" t="s">
        <v>142</v>
      </c>
      <c r="C300" s="43">
        <v>1485.77</v>
      </c>
      <c r="D300" s="43">
        <v>2967.8319999999999</v>
      </c>
    </row>
    <row r="301" spans="1:4" ht="17.100000000000001" customHeight="1" x14ac:dyDescent="0.25">
      <c r="A301" s="208"/>
      <c r="B301" s="42" t="s">
        <v>140</v>
      </c>
      <c r="C301" s="43">
        <v>1426.845</v>
      </c>
      <c r="D301" s="43">
        <v>2106.5309999999999</v>
      </c>
    </row>
    <row r="302" spans="1:4" ht="17.100000000000001" customHeight="1" x14ac:dyDescent="0.25">
      <c r="A302" s="208"/>
      <c r="B302" s="42" t="s">
        <v>128</v>
      </c>
      <c r="C302" s="43">
        <v>1384.616</v>
      </c>
      <c r="D302" s="43">
        <v>2157.6889999999999</v>
      </c>
    </row>
    <row r="303" spans="1:4" ht="17.100000000000001" customHeight="1" x14ac:dyDescent="0.25">
      <c r="A303" s="208"/>
      <c r="B303" s="42" t="s">
        <v>143</v>
      </c>
      <c r="C303" s="43">
        <v>1293.42</v>
      </c>
      <c r="D303" s="43">
        <v>1002.996</v>
      </c>
    </row>
    <row r="304" spans="1:4" ht="17.100000000000001" customHeight="1" x14ac:dyDescent="0.25">
      <c r="A304" s="185"/>
      <c r="B304" s="44" t="s">
        <v>133</v>
      </c>
      <c r="C304" s="45">
        <f t="shared" ref="C304:D304" si="45">SUM(C299:C303)</f>
        <v>7420.9110000000001</v>
      </c>
      <c r="D304" s="45">
        <f t="shared" si="45"/>
        <v>11666.281000000001</v>
      </c>
    </row>
    <row r="305" spans="1:4" ht="17.100000000000001" customHeight="1" x14ac:dyDescent="0.25">
      <c r="A305" s="184" t="s">
        <v>113</v>
      </c>
      <c r="B305" s="42" t="s">
        <v>168</v>
      </c>
      <c r="C305" s="43">
        <v>92.704999999999998</v>
      </c>
      <c r="D305" s="43">
        <v>103.965</v>
      </c>
    </row>
    <row r="306" spans="1:4" ht="17.100000000000001" customHeight="1" x14ac:dyDescent="0.25">
      <c r="A306" s="208"/>
      <c r="B306" s="42" t="s">
        <v>128</v>
      </c>
      <c r="C306" s="43">
        <v>7.04</v>
      </c>
      <c r="D306" s="43">
        <v>77.945999999999998</v>
      </c>
    </row>
    <row r="307" spans="1:4" ht="17.100000000000001" customHeight="1" x14ac:dyDescent="0.25">
      <c r="A307" s="208"/>
      <c r="B307" s="42" t="s">
        <v>135</v>
      </c>
      <c r="C307" s="43">
        <v>1.65</v>
      </c>
      <c r="D307" s="43">
        <v>8.39</v>
      </c>
    </row>
    <row r="308" spans="1:4" ht="17.100000000000001" customHeight="1" x14ac:dyDescent="0.25">
      <c r="A308" s="208"/>
      <c r="B308" s="42" t="s">
        <v>138</v>
      </c>
      <c r="C308" s="43">
        <v>1.605</v>
      </c>
      <c r="D308" s="43">
        <v>3.9769999999999999</v>
      </c>
    </row>
    <row r="309" spans="1:4" ht="17.100000000000001" customHeight="1" x14ac:dyDescent="0.25">
      <c r="A309" s="208"/>
      <c r="B309" s="42" t="s">
        <v>164</v>
      </c>
      <c r="C309" s="43">
        <v>1.2</v>
      </c>
      <c r="D309" s="43">
        <v>7.0350000000000001</v>
      </c>
    </row>
    <row r="310" spans="1:4" ht="17.100000000000001" customHeight="1" x14ac:dyDescent="0.25">
      <c r="A310" s="185"/>
      <c r="B310" s="44" t="s">
        <v>133</v>
      </c>
      <c r="C310" s="45">
        <f t="shared" ref="C310:D310" si="46">SUM(C305:C309)</f>
        <v>104.20000000000002</v>
      </c>
      <c r="D310" s="45">
        <f t="shared" si="46"/>
        <v>201.31299999999999</v>
      </c>
    </row>
    <row r="311" spans="1:4" ht="17.100000000000001" customHeight="1" x14ac:dyDescent="0.25">
      <c r="A311" s="184" t="s">
        <v>114</v>
      </c>
      <c r="B311" s="42" t="s">
        <v>154</v>
      </c>
      <c r="C311" s="43">
        <v>10751.186</v>
      </c>
      <c r="D311" s="43">
        <v>74014.857000000004</v>
      </c>
    </row>
    <row r="312" spans="1:4" ht="17.100000000000001" customHeight="1" x14ac:dyDescent="0.25">
      <c r="A312" s="208"/>
      <c r="B312" s="42" t="s">
        <v>162</v>
      </c>
      <c r="C312" s="43">
        <v>7634.1779999999999</v>
      </c>
      <c r="D312" s="43">
        <v>37113.614999999998</v>
      </c>
    </row>
    <row r="313" spans="1:4" ht="17.100000000000001" customHeight="1" x14ac:dyDescent="0.25">
      <c r="A313" s="208"/>
      <c r="B313" s="42" t="s">
        <v>161</v>
      </c>
      <c r="C313" s="43">
        <v>5997.9589999999998</v>
      </c>
      <c r="D313" s="43">
        <v>39101.160000000003</v>
      </c>
    </row>
    <row r="314" spans="1:4" ht="17.100000000000001" customHeight="1" x14ac:dyDescent="0.25">
      <c r="A314" s="208"/>
      <c r="B314" s="42" t="s">
        <v>148</v>
      </c>
      <c r="C314" s="43">
        <v>5333.0829999999996</v>
      </c>
      <c r="D314" s="43">
        <v>23468.365000000002</v>
      </c>
    </row>
    <row r="315" spans="1:4" ht="17.100000000000001" customHeight="1" x14ac:dyDescent="0.25">
      <c r="A315" s="208"/>
      <c r="B315" s="42" t="s">
        <v>159</v>
      </c>
      <c r="C315" s="43">
        <v>4506.5590000000002</v>
      </c>
      <c r="D315" s="43">
        <v>24798.597000000002</v>
      </c>
    </row>
    <row r="316" spans="1:4" ht="17.100000000000001" customHeight="1" x14ac:dyDescent="0.25">
      <c r="A316" s="185"/>
      <c r="B316" s="44" t="s">
        <v>133</v>
      </c>
      <c r="C316" s="45">
        <f t="shared" ref="C316:D316" si="47">SUM(C311:C315)</f>
        <v>34222.964999999997</v>
      </c>
      <c r="D316" s="45">
        <f t="shared" si="47"/>
        <v>198496.59400000001</v>
      </c>
    </row>
    <row r="317" spans="1:4" ht="17.100000000000001" customHeight="1" x14ac:dyDescent="0.25">
      <c r="A317" s="184" t="s">
        <v>115</v>
      </c>
      <c r="B317" s="42" t="s">
        <v>128</v>
      </c>
      <c r="C317" s="43">
        <v>39837.504999999997</v>
      </c>
      <c r="D317" s="43">
        <v>102690.58900000001</v>
      </c>
    </row>
    <row r="318" spans="1:4" ht="17.100000000000001" customHeight="1" x14ac:dyDescent="0.25">
      <c r="A318" s="208"/>
      <c r="B318" s="42" t="s">
        <v>142</v>
      </c>
      <c r="C318" s="43">
        <v>32479.407999999999</v>
      </c>
      <c r="D318" s="43">
        <v>89349.271999999997</v>
      </c>
    </row>
    <row r="319" spans="1:4" ht="17.100000000000001" customHeight="1" x14ac:dyDescent="0.25">
      <c r="A319" s="208"/>
      <c r="B319" s="42" t="s">
        <v>159</v>
      </c>
      <c r="C319" s="43">
        <v>7343.9459999999999</v>
      </c>
      <c r="D319" s="43">
        <v>22203.768</v>
      </c>
    </row>
    <row r="320" spans="1:4" ht="17.100000000000001" customHeight="1" x14ac:dyDescent="0.25">
      <c r="A320" s="208"/>
      <c r="B320" s="42" t="s">
        <v>129</v>
      </c>
      <c r="C320" s="43">
        <v>6835.0550000000003</v>
      </c>
      <c r="D320" s="43">
        <v>22900.057000000001</v>
      </c>
    </row>
    <row r="321" spans="1:4" ht="17.100000000000001" customHeight="1" x14ac:dyDescent="0.25">
      <c r="A321" s="208"/>
      <c r="B321" s="42" t="s">
        <v>171</v>
      </c>
      <c r="C321" s="43">
        <v>6561.8609999999999</v>
      </c>
      <c r="D321" s="43">
        <v>23803.72</v>
      </c>
    </row>
    <row r="322" spans="1:4" ht="17.100000000000001" customHeight="1" x14ac:dyDescent="0.25">
      <c r="A322" s="185"/>
      <c r="B322" s="44" t="s">
        <v>133</v>
      </c>
      <c r="C322" s="45">
        <f t="shared" ref="C322:D322" si="48">SUM(C317:C321)</f>
        <v>93057.774999999994</v>
      </c>
      <c r="D322" s="45">
        <f t="shared" si="48"/>
        <v>260947.40600000002</v>
      </c>
    </row>
    <row r="323" spans="1:4" ht="17.100000000000001" customHeight="1" x14ac:dyDescent="0.25">
      <c r="A323" s="184" t="s">
        <v>116</v>
      </c>
      <c r="B323" s="42" t="s">
        <v>128</v>
      </c>
      <c r="C323" s="43">
        <v>746.21500000000003</v>
      </c>
      <c r="D323" s="43">
        <v>909.202</v>
      </c>
    </row>
    <row r="324" spans="1:4" ht="17.100000000000001" customHeight="1" x14ac:dyDescent="0.25">
      <c r="A324" s="208"/>
      <c r="B324" s="42" t="s">
        <v>142</v>
      </c>
      <c r="C324" s="43">
        <v>524.39</v>
      </c>
      <c r="D324" s="43">
        <v>621.63499999999999</v>
      </c>
    </row>
    <row r="325" spans="1:4" ht="17.100000000000001" customHeight="1" x14ac:dyDescent="0.25">
      <c r="A325" s="208"/>
      <c r="B325" s="42" t="s">
        <v>153</v>
      </c>
      <c r="C325" s="43">
        <v>493.6</v>
      </c>
      <c r="D325" s="43">
        <v>503.60700000000003</v>
      </c>
    </row>
    <row r="326" spans="1:4" ht="17.100000000000001" customHeight="1" x14ac:dyDescent="0.25">
      <c r="A326" s="208"/>
      <c r="B326" s="42" t="s">
        <v>137</v>
      </c>
      <c r="C326" s="43">
        <v>347.05200000000002</v>
      </c>
      <c r="D326" s="43">
        <v>432.80900000000003</v>
      </c>
    </row>
    <row r="327" spans="1:4" ht="17.100000000000001" customHeight="1" x14ac:dyDescent="0.25">
      <c r="A327" s="208"/>
      <c r="B327" s="42" t="s">
        <v>129</v>
      </c>
      <c r="C327" s="43">
        <v>136.19999999999999</v>
      </c>
      <c r="D327" s="43">
        <v>123.169</v>
      </c>
    </row>
    <row r="328" spans="1:4" ht="17.100000000000001" customHeight="1" x14ac:dyDescent="0.25">
      <c r="A328" s="185"/>
      <c r="B328" s="44" t="s">
        <v>133</v>
      </c>
      <c r="C328" s="45">
        <f t="shared" ref="C328:D328" si="49">SUM(C323:C327)</f>
        <v>2247.4569999999999</v>
      </c>
      <c r="D328" s="45">
        <f t="shared" si="49"/>
        <v>2590.422</v>
      </c>
    </row>
    <row r="329" spans="1:4" ht="17.100000000000001" customHeight="1" x14ac:dyDescent="0.25">
      <c r="A329" s="184" t="s">
        <v>117</v>
      </c>
      <c r="B329" s="42" t="s">
        <v>154</v>
      </c>
      <c r="C329" s="43">
        <v>273.62799999999999</v>
      </c>
      <c r="D329" s="43">
        <v>4507.451</v>
      </c>
    </row>
    <row r="330" spans="1:4" ht="17.100000000000001" customHeight="1" x14ac:dyDescent="0.25">
      <c r="A330" s="208"/>
      <c r="B330" s="42" t="s">
        <v>162</v>
      </c>
      <c r="C330" s="43">
        <v>249.14500000000001</v>
      </c>
      <c r="D330" s="43">
        <v>7639.6970000000001</v>
      </c>
    </row>
    <row r="331" spans="1:4" ht="17.100000000000001" customHeight="1" x14ac:dyDescent="0.25">
      <c r="A331" s="208"/>
      <c r="B331" s="42" t="s">
        <v>416</v>
      </c>
      <c r="C331" s="43">
        <v>217.47499999999999</v>
      </c>
      <c r="D331" s="43">
        <v>3471.1149999999998</v>
      </c>
    </row>
    <row r="332" spans="1:4" ht="17.100000000000001" customHeight="1" x14ac:dyDescent="0.25">
      <c r="A332" s="208"/>
      <c r="B332" s="42" t="s">
        <v>159</v>
      </c>
      <c r="C332" s="43">
        <v>196.255</v>
      </c>
      <c r="D332" s="43">
        <v>2990.9340000000002</v>
      </c>
    </row>
    <row r="333" spans="1:4" ht="17.100000000000001" customHeight="1" x14ac:dyDescent="0.25">
      <c r="A333" s="208"/>
      <c r="B333" s="42" t="s">
        <v>128</v>
      </c>
      <c r="C333" s="43">
        <v>179.809</v>
      </c>
      <c r="D333" s="43">
        <v>2481.451</v>
      </c>
    </row>
    <row r="334" spans="1:4" ht="17.100000000000001" customHeight="1" x14ac:dyDescent="0.25">
      <c r="A334" s="185"/>
      <c r="B334" s="44" t="s">
        <v>133</v>
      </c>
      <c r="C334" s="45">
        <f t="shared" ref="C334:D334" si="50">SUM(C329:C333)</f>
        <v>1116.3120000000001</v>
      </c>
      <c r="D334" s="45">
        <f t="shared" si="50"/>
        <v>21090.648000000001</v>
      </c>
    </row>
    <row r="335" spans="1:4" ht="17.100000000000001" customHeight="1" x14ac:dyDescent="0.25">
      <c r="A335" s="184" t="s">
        <v>118</v>
      </c>
      <c r="B335" s="42" t="s">
        <v>129</v>
      </c>
      <c r="C335" s="43">
        <v>34.058</v>
      </c>
      <c r="D335" s="43">
        <v>648.93899999999996</v>
      </c>
    </row>
    <row r="336" spans="1:4" ht="17.100000000000001" customHeight="1" x14ac:dyDescent="0.25">
      <c r="A336" s="208"/>
      <c r="B336" s="42" t="s">
        <v>128</v>
      </c>
      <c r="C336" s="43">
        <v>6.78</v>
      </c>
      <c r="D336" s="43">
        <v>56.889000000000003</v>
      </c>
    </row>
    <row r="337" spans="1:4" ht="17.100000000000001" customHeight="1" x14ac:dyDescent="0.25">
      <c r="A337" s="208"/>
      <c r="B337" s="42" t="s">
        <v>132</v>
      </c>
      <c r="C337" s="43">
        <v>4.3600000000000003</v>
      </c>
      <c r="D337" s="43">
        <v>18.619</v>
      </c>
    </row>
    <row r="338" spans="1:4" ht="17.100000000000001" customHeight="1" x14ac:dyDescent="0.25">
      <c r="A338" s="208"/>
      <c r="B338" s="42" t="s">
        <v>175</v>
      </c>
      <c r="C338" s="43">
        <v>2.35</v>
      </c>
      <c r="D338" s="43">
        <v>36.665999999999997</v>
      </c>
    </row>
    <row r="339" spans="1:4" ht="17.100000000000001" customHeight="1" x14ac:dyDescent="0.25">
      <c r="A339" s="208"/>
      <c r="B339" s="42" t="s">
        <v>158</v>
      </c>
      <c r="C339" s="43">
        <v>2.2999999999999998</v>
      </c>
      <c r="D339" s="43">
        <v>37.881</v>
      </c>
    </row>
    <row r="340" spans="1:4" ht="17.100000000000001" customHeight="1" x14ac:dyDescent="0.25">
      <c r="A340" s="185"/>
      <c r="B340" s="44" t="s">
        <v>133</v>
      </c>
      <c r="C340" s="45">
        <f t="shared" ref="C340:D340" si="51">SUM(C335:C339)</f>
        <v>49.847999999999999</v>
      </c>
      <c r="D340" s="45">
        <f t="shared" si="51"/>
        <v>798.99400000000003</v>
      </c>
    </row>
    <row r="341" spans="1:4" ht="17.100000000000001" customHeight="1" x14ac:dyDescent="0.25">
      <c r="A341" s="184" t="s">
        <v>119</v>
      </c>
      <c r="B341" s="42" t="s">
        <v>162</v>
      </c>
      <c r="C341" s="43">
        <v>3169.0349999999999</v>
      </c>
      <c r="D341" s="43">
        <v>13366.768</v>
      </c>
    </row>
    <row r="342" spans="1:4" ht="17.100000000000001" customHeight="1" x14ac:dyDescent="0.25">
      <c r="A342" s="208"/>
      <c r="B342" s="42" t="s">
        <v>154</v>
      </c>
      <c r="C342" s="43">
        <v>2270.1669999999999</v>
      </c>
      <c r="D342" s="43">
        <v>13967.33</v>
      </c>
    </row>
    <row r="343" spans="1:4" ht="17.100000000000001" customHeight="1" x14ac:dyDescent="0.25">
      <c r="A343" s="208"/>
      <c r="B343" s="42" t="s">
        <v>150</v>
      </c>
      <c r="C343" s="43">
        <v>1716.992</v>
      </c>
      <c r="D343" s="43">
        <v>8357.4</v>
      </c>
    </row>
    <row r="344" spans="1:4" ht="17.100000000000001" customHeight="1" x14ac:dyDescent="0.25">
      <c r="A344" s="208"/>
      <c r="B344" s="42" t="s">
        <v>129</v>
      </c>
      <c r="C344" s="43">
        <v>1672.07</v>
      </c>
      <c r="D344" s="43">
        <v>8757.5630000000001</v>
      </c>
    </row>
    <row r="345" spans="1:4" ht="17.100000000000001" customHeight="1" x14ac:dyDescent="0.25">
      <c r="A345" s="208"/>
      <c r="B345" s="42" t="s">
        <v>140</v>
      </c>
      <c r="C345" s="43">
        <v>1496.501</v>
      </c>
      <c r="D345" s="43">
        <v>5596.9809999999998</v>
      </c>
    </row>
    <row r="346" spans="1:4" ht="17.100000000000001" customHeight="1" x14ac:dyDescent="0.25">
      <c r="A346" s="185"/>
      <c r="B346" s="44" t="s">
        <v>133</v>
      </c>
      <c r="C346" s="45">
        <f t="shared" ref="C346:D346" si="52">SUM(C341:C345)</f>
        <v>10324.764999999999</v>
      </c>
      <c r="D346" s="45">
        <f t="shared" si="52"/>
        <v>50046.042000000001</v>
      </c>
    </row>
    <row r="347" spans="1:4" ht="17.100000000000001" customHeight="1" x14ac:dyDescent="0.25">
      <c r="A347" s="184" t="s">
        <v>120</v>
      </c>
      <c r="B347" s="42" t="s">
        <v>154</v>
      </c>
      <c r="C347" s="43">
        <v>1062.8520000000001</v>
      </c>
      <c r="D347" s="43">
        <v>2650.2220000000002</v>
      </c>
    </row>
    <row r="348" spans="1:4" ht="17.100000000000001" customHeight="1" x14ac:dyDescent="0.25">
      <c r="A348" s="208"/>
      <c r="B348" s="42" t="s">
        <v>134</v>
      </c>
      <c r="C348" s="43">
        <v>596.375</v>
      </c>
      <c r="D348" s="43">
        <v>665.26400000000001</v>
      </c>
    </row>
    <row r="349" spans="1:4" ht="17.100000000000001" customHeight="1" x14ac:dyDescent="0.25">
      <c r="A349" s="208"/>
      <c r="B349" s="42" t="s">
        <v>142</v>
      </c>
      <c r="C349" s="43">
        <v>497.416</v>
      </c>
      <c r="D349" s="43">
        <v>643.37900000000002</v>
      </c>
    </row>
    <row r="350" spans="1:4" ht="17.100000000000001" customHeight="1" x14ac:dyDescent="0.25">
      <c r="A350" s="208"/>
      <c r="B350" s="42" t="s">
        <v>157</v>
      </c>
      <c r="C350" s="43">
        <v>369.755</v>
      </c>
      <c r="D350" s="43">
        <v>567.65</v>
      </c>
    </row>
    <row r="351" spans="1:4" ht="17.100000000000001" customHeight="1" x14ac:dyDescent="0.25">
      <c r="A351" s="208"/>
      <c r="B351" s="42" t="s">
        <v>178</v>
      </c>
      <c r="C351" s="43">
        <v>279.41000000000003</v>
      </c>
      <c r="D351" s="43">
        <v>361.80399999999997</v>
      </c>
    </row>
    <row r="352" spans="1:4" ht="17.100000000000001" customHeight="1" x14ac:dyDescent="0.25">
      <c r="A352" s="185"/>
      <c r="B352" s="44" t="s">
        <v>133</v>
      </c>
      <c r="C352" s="45">
        <f t="shared" ref="C352:D352" si="53">SUM(C347:C351)</f>
        <v>2805.808</v>
      </c>
      <c r="D352" s="45">
        <f t="shared" si="53"/>
        <v>4888.3190000000004</v>
      </c>
    </row>
    <row r="353" spans="1:4" ht="17.100000000000001" customHeight="1" x14ac:dyDescent="0.25">
      <c r="A353" s="184" t="s">
        <v>121</v>
      </c>
      <c r="B353" s="42" t="s">
        <v>161</v>
      </c>
      <c r="C353" s="43">
        <v>2752.09</v>
      </c>
      <c r="D353" s="43">
        <v>4097.875</v>
      </c>
    </row>
    <row r="354" spans="1:4" ht="17.100000000000001" customHeight="1" x14ac:dyDescent="0.25">
      <c r="A354" s="208"/>
      <c r="B354" s="42" t="s">
        <v>162</v>
      </c>
      <c r="C354" s="43">
        <v>1543.03</v>
      </c>
      <c r="D354" s="43">
        <v>4102.9809999999998</v>
      </c>
    </row>
    <row r="355" spans="1:4" ht="17.100000000000001" customHeight="1" x14ac:dyDescent="0.25">
      <c r="A355" s="208"/>
      <c r="B355" s="42" t="s">
        <v>177</v>
      </c>
      <c r="C355" s="43">
        <v>1118.325</v>
      </c>
      <c r="D355" s="43">
        <v>1528.3150000000001</v>
      </c>
    </row>
    <row r="356" spans="1:4" ht="17.100000000000001" customHeight="1" x14ac:dyDescent="0.25">
      <c r="A356" s="208"/>
      <c r="B356" s="42" t="s">
        <v>176</v>
      </c>
      <c r="C356" s="43">
        <v>1091.78</v>
      </c>
      <c r="D356" s="43">
        <v>1449.37</v>
      </c>
    </row>
    <row r="357" spans="1:4" ht="17.100000000000001" customHeight="1" x14ac:dyDescent="0.25">
      <c r="A357" s="208"/>
      <c r="B357" s="42" t="s">
        <v>178</v>
      </c>
      <c r="C357" s="43">
        <v>995.77499999999998</v>
      </c>
      <c r="D357" s="43">
        <v>1204.22</v>
      </c>
    </row>
    <row r="358" spans="1:4" ht="17.100000000000001" customHeight="1" x14ac:dyDescent="0.25">
      <c r="A358" s="185"/>
      <c r="B358" s="44" t="s">
        <v>133</v>
      </c>
      <c r="C358" s="45">
        <f t="shared" ref="C358:D358" si="54">SUM(C353:C357)</f>
        <v>7500.9999999999991</v>
      </c>
      <c r="D358" s="45">
        <f t="shared" si="54"/>
        <v>12382.761</v>
      </c>
    </row>
    <row r="359" spans="1:4" ht="17.100000000000001" customHeight="1" x14ac:dyDescent="0.25">
      <c r="A359" s="184" t="s">
        <v>122</v>
      </c>
      <c r="B359" s="42" t="s">
        <v>136</v>
      </c>
      <c r="C359" s="43">
        <v>6995.6189999999997</v>
      </c>
      <c r="D359" s="43">
        <v>4781.8220000000001</v>
      </c>
    </row>
    <row r="360" spans="1:4" ht="17.100000000000001" customHeight="1" x14ac:dyDescent="0.25">
      <c r="A360" s="208"/>
      <c r="B360" s="42" t="s">
        <v>169</v>
      </c>
      <c r="C360" s="43">
        <v>5124.3</v>
      </c>
      <c r="D360" s="43">
        <v>3155.0880000000002</v>
      </c>
    </row>
    <row r="361" spans="1:4" ht="17.100000000000001" customHeight="1" x14ac:dyDescent="0.25">
      <c r="A361" s="208"/>
      <c r="B361" s="42" t="s">
        <v>179</v>
      </c>
      <c r="C361" s="43">
        <v>3000.8589999999999</v>
      </c>
      <c r="D361" s="43">
        <v>5571.9489999999996</v>
      </c>
    </row>
    <row r="362" spans="1:4" ht="17.100000000000001" customHeight="1" x14ac:dyDescent="0.25">
      <c r="A362" s="208"/>
      <c r="B362" s="42" t="s">
        <v>354</v>
      </c>
      <c r="C362" s="43">
        <v>2794.75</v>
      </c>
      <c r="D362" s="43">
        <v>1546.1859999999999</v>
      </c>
    </row>
    <row r="363" spans="1:4" ht="17.100000000000001" customHeight="1" x14ac:dyDescent="0.25">
      <c r="A363" s="208"/>
      <c r="B363" s="42" t="s">
        <v>165</v>
      </c>
      <c r="C363" s="43">
        <v>2701.6660000000002</v>
      </c>
      <c r="D363" s="43">
        <v>2259.752</v>
      </c>
    </row>
    <row r="364" spans="1:4" ht="17.100000000000001" customHeight="1" x14ac:dyDescent="0.25">
      <c r="A364" s="185"/>
      <c r="B364" s="44" t="s">
        <v>133</v>
      </c>
      <c r="C364" s="45">
        <f t="shared" ref="C364:D364" si="55">SUM(C359:C363)</f>
        <v>20617.194</v>
      </c>
      <c r="D364" s="45">
        <f t="shared" si="55"/>
        <v>17314.796999999999</v>
      </c>
    </row>
    <row r="365" spans="1:4" ht="15" customHeight="1" x14ac:dyDescent="0.25">
      <c r="A365" s="209" t="s">
        <v>40</v>
      </c>
      <c r="B365" s="209"/>
      <c r="C365" s="209"/>
      <c r="D365" s="209"/>
    </row>
  </sheetData>
  <mergeCells count="63">
    <mergeCell ref="A34:A39"/>
    <mergeCell ref="A4:A9"/>
    <mergeCell ref="A10:A15"/>
    <mergeCell ref="A16:A21"/>
    <mergeCell ref="A22:A27"/>
    <mergeCell ref="A28:A33"/>
    <mergeCell ref="A106:A111"/>
    <mergeCell ref="A40:A45"/>
    <mergeCell ref="A46:A51"/>
    <mergeCell ref="A52:A57"/>
    <mergeCell ref="A58:A63"/>
    <mergeCell ref="A64:A69"/>
    <mergeCell ref="A70:A75"/>
    <mergeCell ref="A76:A81"/>
    <mergeCell ref="A82:A87"/>
    <mergeCell ref="A88:A93"/>
    <mergeCell ref="A94:A99"/>
    <mergeCell ref="A100:A105"/>
    <mergeCell ref="A178:A183"/>
    <mergeCell ref="A112:A117"/>
    <mergeCell ref="A118:A123"/>
    <mergeCell ref="A124:A129"/>
    <mergeCell ref="A130:A135"/>
    <mergeCell ref="A136:A141"/>
    <mergeCell ref="A142:A147"/>
    <mergeCell ref="A148:A153"/>
    <mergeCell ref="A154:A159"/>
    <mergeCell ref="A160:A165"/>
    <mergeCell ref="A166:A171"/>
    <mergeCell ref="A172:A177"/>
    <mergeCell ref="A189:A194"/>
    <mergeCell ref="A203:A208"/>
    <mergeCell ref="A209:A214"/>
    <mergeCell ref="A215:A220"/>
    <mergeCell ref="A221:A226"/>
    <mergeCell ref="A1:D1"/>
    <mergeCell ref="A359:A364"/>
    <mergeCell ref="A323:A328"/>
    <mergeCell ref="A329:A334"/>
    <mergeCell ref="A335:A340"/>
    <mergeCell ref="A341:A346"/>
    <mergeCell ref="A347:A352"/>
    <mergeCell ref="A353:A358"/>
    <mergeCell ref="A317:A322"/>
    <mergeCell ref="A251:A256"/>
    <mergeCell ref="A257:A262"/>
    <mergeCell ref="A263:A268"/>
    <mergeCell ref="A305:A310"/>
    <mergeCell ref="A311:A316"/>
    <mergeCell ref="A245:A250"/>
    <mergeCell ref="A184:A188"/>
    <mergeCell ref="A269:A274"/>
    <mergeCell ref="A299:A304"/>
    <mergeCell ref="A365:D365"/>
    <mergeCell ref="A195:A200"/>
    <mergeCell ref="A201:A202"/>
    <mergeCell ref="A227:A232"/>
    <mergeCell ref="A233:A238"/>
    <mergeCell ref="A239:A244"/>
    <mergeCell ref="A275:A280"/>
    <mergeCell ref="A281:A286"/>
    <mergeCell ref="A287:A292"/>
    <mergeCell ref="A293:A298"/>
  </mergeCells>
  <pageMargins left="0.74803149606299213" right="0.74803149606299213" top="0.35433070866141736" bottom="0.43307086614173229" header="0.51181102362204722" footer="0.51181102362204722"/>
  <pageSetup scale="78" fitToHeight="0" orientation="portrait" r:id="rId1"/>
  <rowBreaks count="2" manualBreakCount="2">
    <brk id="39" max="3" man="1"/>
    <brk id="81" max="3" man="1"/>
  </rowBreaks>
  <colBreaks count="1" manualBreakCount="1">
    <brk id="4" max="1048575" man="1"/>
  </colBreaks>
  <ignoredErrors>
    <ignoredError sqref="C9:D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D307"/>
  <sheetViews>
    <sheetView showGridLines="0" view="pageBreakPreview" topLeftCell="A11" zoomScaleNormal="100" zoomScaleSheetLayoutView="100" workbookViewId="0">
      <selection activeCell="J11" sqref="J11"/>
    </sheetView>
  </sheetViews>
  <sheetFormatPr defaultRowHeight="15" x14ac:dyDescent="0.25"/>
  <cols>
    <col min="1" max="1" width="25.140625" customWidth="1"/>
    <col min="2" max="4" width="25.7109375" customWidth="1"/>
  </cols>
  <sheetData>
    <row r="1" spans="1:4" ht="25.5" customHeight="1" x14ac:dyDescent="0.25">
      <c r="A1" s="211" t="s">
        <v>430</v>
      </c>
      <c r="B1" s="211"/>
      <c r="C1" s="211"/>
      <c r="D1" s="211"/>
    </row>
    <row r="2" spans="1:4" x14ac:dyDescent="0.25">
      <c r="A2" s="17" t="s">
        <v>124</v>
      </c>
      <c r="B2" s="17" t="s">
        <v>125</v>
      </c>
      <c r="C2" s="17" t="s">
        <v>126</v>
      </c>
      <c r="D2" s="17" t="s">
        <v>127</v>
      </c>
    </row>
    <row r="3" spans="1:4" x14ac:dyDescent="0.25">
      <c r="A3" s="91">
        <v>1</v>
      </c>
      <c r="B3" s="91">
        <v>2</v>
      </c>
      <c r="C3" s="91">
        <v>3</v>
      </c>
      <c r="D3" s="91">
        <v>4</v>
      </c>
    </row>
    <row r="4" spans="1:4" x14ac:dyDescent="0.25">
      <c r="A4" s="184" t="s">
        <v>56</v>
      </c>
      <c r="B4" s="42" t="s">
        <v>142</v>
      </c>
      <c r="C4" s="89">
        <v>367288.76</v>
      </c>
      <c r="D4" s="89">
        <v>79119.240999999995</v>
      </c>
    </row>
    <row r="5" spans="1:4" x14ac:dyDescent="0.25">
      <c r="A5" s="208"/>
      <c r="B5" s="42" t="s">
        <v>154</v>
      </c>
      <c r="C5" s="89">
        <v>209921.351</v>
      </c>
      <c r="D5" s="89">
        <v>49520.557000000001</v>
      </c>
    </row>
    <row r="6" spans="1:4" x14ac:dyDescent="0.25">
      <c r="A6" s="208"/>
      <c r="B6" s="42" t="s">
        <v>157</v>
      </c>
      <c r="C6" s="89">
        <v>134150.04999999999</v>
      </c>
      <c r="D6" s="89">
        <v>31264.008000000002</v>
      </c>
    </row>
    <row r="7" spans="1:4" x14ac:dyDescent="0.25">
      <c r="A7" s="208"/>
      <c r="B7" s="42" t="s">
        <v>136</v>
      </c>
      <c r="C7" s="89">
        <v>90379.520000000004</v>
      </c>
      <c r="D7" s="89">
        <v>23420.117999999999</v>
      </c>
    </row>
    <row r="8" spans="1:4" x14ac:dyDescent="0.25">
      <c r="A8" s="208"/>
      <c r="B8" s="42" t="s">
        <v>140</v>
      </c>
      <c r="C8" s="89">
        <v>90048.34</v>
      </c>
      <c r="D8" s="89">
        <v>21611.03</v>
      </c>
    </row>
    <row r="9" spans="1:4" x14ac:dyDescent="0.25">
      <c r="A9" s="185"/>
      <c r="B9" s="44" t="s">
        <v>133</v>
      </c>
      <c r="C9" s="90">
        <f>SUM(C4:C8)</f>
        <v>891788.02100000007</v>
      </c>
      <c r="D9" s="90">
        <f t="shared" ref="D9" si="0">SUM(D4:D8)</f>
        <v>204934.95399999997</v>
      </c>
    </row>
    <row r="10" spans="1:4" x14ac:dyDescent="0.25">
      <c r="A10" s="184" t="s">
        <v>57</v>
      </c>
      <c r="B10" s="42" t="s">
        <v>143</v>
      </c>
      <c r="C10" s="89">
        <v>90024.062999999995</v>
      </c>
      <c r="D10" s="89">
        <v>32567.409</v>
      </c>
    </row>
    <row r="11" spans="1:4" x14ac:dyDescent="0.25">
      <c r="A11" s="208"/>
      <c r="B11" s="42" t="s">
        <v>163</v>
      </c>
      <c r="C11" s="89">
        <v>67815.396999999997</v>
      </c>
      <c r="D11" s="89">
        <v>21614.263999999999</v>
      </c>
    </row>
    <row r="12" spans="1:4" x14ac:dyDescent="0.25">
      <c r="A12" s="208"/>
      <c r="B12" s="42" t="s">
        <v>164</v>
      </c>
      <c r="C12" s="89">
        <v>29211.835999999999</v>
      </c>
      <c r="D12" s="89">
        <v>8224.2649999999994</v>
      </c>
    </row>
    <row r="13" spans="1:4" x14ac:dyDescent="0.25">
      <c r="A13" s="208"/>
      <c r="B13" s="42" t="s">
        <v>149</v>
      </c>
      <c r="C13" s="89">
        <v>16782.478999999999</v>
      </c>
      <c r="D13" s="89">
        <v>6900.4989999999998</v>
      </c>
    </row>
    <row r="14" spans="1:4" x14ac:dyDescent="0.25">
      <c r="A14" s="208"/>
      <c r="B14" s="42" t="s">
        <v>128</v>
      </c>
      <c r="C14" s="89">
        <v>14337</v>
      </c>
      <c r="D14" s="89">
        <v>5521.9719999999998</v>
      </c>
    </row>
    <row r="15" spans="1:4" x14ac:dyDescent="0.25">
      <c r="A15" s="185"/>
      <c r="B15" s="44" t="s">
        <v>133</v>
      </c>
      <c r="C15" s="90">
        <f t="shared" ref="C15:D15" si="1">SUM(C10:C14)</f>
        <v>218170.77499999999</v>
      </c>
      <c r="D15" s="90">
        <f t="shared" si="1"/>
        <v>74828.408999999985</v>
      </c>
    </row>
    <row r="16" spans="1:4" x14ac:dyDescent="0.25">
      <c r="A16" s="184" t="s">
        <v>58</v>
      </c>
      <c r="B16" s="42" t="s">
        <v>149</v>
      </c>
      <c r="C16" s="89">
        <v>13.092000000000001</v>
      </c>
      <c r="D16" s="89">
        <v>124.794</v>
      </c>
    </row>
    <row r="17" spans="1:4" x14ac:dyDescent="0.25">
      <c r="A17" s="208"/>
      <c r="B17" s="42" t="s">
        <v>174</v>
      </c>
      <c r="C17" s="89">
        <v>0.30399999999999999</v>
      </c>
      <c r="D17" s="89">
        <v>6.4580000000000002</v>
      </c>
    </row>
    <row r="18" spans="1:4" x14ac:dyDescent="0.25">
      <c r="A18" s="208"/>
      <c r="B18" s="42" t="s">
        <v>147</v>
      </c>
      <c r="C18" s="89">
        <v>1E-3</v>
      </c>
      <c r="D18" s="89">
        <v>4.4999999999999998E-2</v>
      </c>
    </row>
    <row r="19" spans="1:4" x14ac:dyDescent="0.25">
      <c r="A19" s="208"/>
      <c r="B19" s="42" t="s">
        <v>162</v>
      </c>
      <c r="C19" s="89">
        <v>0</v>
      </c>
      <c r="D19" s="89">
        <v>3.2530000000000001</v>
      </c>
    </row>
    <row r="20" spans="1:4" x14ac:dyDescent="0.25">
      <c r="A20" s="208"/>
      <c r="B20" s="42" t="s">
        <v>137</v>
      </c>
      <c r="C20" s="89">
        <v>0</v>
      </c>
      <c r="D20" s="89">
        <v>0</v>
      </c>
    </row>
    <row r="21" spans="1:4" x14ac:dyDescent="0.25">
      <c r="A21" s="185"/>
      <c r="B21" s="44" t="s">
        <v>133</v>
      </c>
      <c r="C21" s="90">
        <f t="shared" ref="C21:D21" si="2">SUM(C16:C20)</f>
        <v>13.397</v>
      </c>
      <c r="D21" s="90">
        <f t="shared" si="2"/>
        <v>134.55000000000001</v>
      </c>
    </row>
    <row r="22" spans="1:4" x14ac:dyDescent="0.25">
      <c r="A22" s="184" t="s">
        <v>60</v>
      </c>
      <c r="B22" s="42" t="s">
        <v>137</v>
      </c>
      <c r="C22" s="89">
        <v>22275</v>
      </c>
      <c r="D22" s="89">
        <v>24409.901000000002</v>
      </c>
    </row>
    <row r="23" spans="1:4" x14ac:dyDescent="0.25">
      <c r="A23" s="208"/>
      <c r="B23" s="42" t="s">
        <v>162</v>
      </c>
      <c r="C23" s="89">
        <v>10609</v>
      </c>
      <c r="D23" s="89">
        <v>12201.849</v>
      </c>
    </row>
    <row r="24" spans="1:4" x14ac:dyDescent="0.25">
      <c r="A24" s="208"/>
      <c r="B24" s="42" t="s">
        <v>160</v>
      </c>
      <c r="C24" s="89">
        <v>6680.0150000000003</v>
      </c>
      <c r="D24" s="89">
        <v>1684.5039999999999</v>
      </c>
    </row>
    <row r="25" spans="1:4" x14ac:dyDescent="0.25">
      <c r="A25" s="208"/>
      <c r="B25" s="42" t="s">
        <v>129</v>
      </c>
      <c r="C25" s="89">
        <v>3780</v>
      </c>
      <c r="D25" s="89">
        <v>3718.3139999999999</v>
      </c>
    </row>
    <row r="26" spans="1:4" x14ac:dyDescent="0.25">
      <c r="A26" s="208"/>
      <c r="B26" s="42" t="s">
        <v>150</v>
      </c>
      <c r="C26" s="89">
        <v>2350</v>
      </c>
      <c r="D26" s="89">
        <v>2328.7550000000001</v>
      </c>
    </row>
    <row r="27" spans="1:4" x14ac:dyDescent="0.25">
      <c r="A27" s="185"/>
      <c r="B27" s="44" t="s">
        <v>133</v>
      </c>
      <c r="C27" s="90">
        <f t="shared" ref="C27:D27" si="3">SUM(C22:C26)</f>
        <v>45694.014999999999</v>
      </c>
      <c r="D27" s="90">
        <f t="shared" si="3"/>
        <v>44343.322999999997</v>
      </c>
    </row>
    <row r="28" spans="1:4" x14ac:dyDescent="0.25">
      <c r="A28" s="184" t="s">
        <v>61</v>
      </c>
      <c r="B28" s="42" t="s">
        <v>162</v>
      </c>
      <c r="C28" s="89">
        <v>24361.95</v>
      </c>
      <c r="D28" s="89">
        <v>13034.654</v>
      </c>
    </row>
    <row r="29" spans="1:4" x14ac:dyDescent="0.25">
      <c r="A29" s="208"/>
      <c r="B29" s="42" t="s">
        <v>129</v>
      </c>
      <c r="C29" s="89">
        <v>861</v>
      </c>
      <c r="D29" s="89">
        <v>312.68700000000001</v>
      </c>
    </row>
    <row r="30" spans="1:4" x14ac:dyDescent="0.25">
      <c r="A30" s="208"/>
      <c r="B30" s="42"/>
      <c r="C30" s="89"/>
      <c r="D30" s="89"/>
    </row>
    <row r="31" spans="1:4" x14ac:dyDescent="0.25">
      <c r="A31" s="208"/>
      <c r="B31" s="42"/>
      <c r="C31" s="89"/>
      <c r="D31" s="89"/>
    </row>
    <row r="32" spans="1:4" x14ac:dyDescent="0.25">
      <c r="A32" s="185"/>
      <c r="B32" s="44" t="s">
        <v>133</v>
      </c>
      <c r="C32" s="90">
        <f t="shared" ref="C32:D32" si="4">SUM(C28:C31)</f>
        <v>25222.95</v>
      </c>
      <c r="D32" s="90">
        <f t="shared" si="4"/>
        <v>13347.341</v>
      </c>
    </row>
    <row r="33" spans="1:4" x14ac:dyDescent="0.25">
      <c r="A33" s="184" t="s">
        <v>62</v>
      </c>
      <c r="B33" s="42" t="s">
        <v>162</v>
      </c>
      <c r="C33" s="89">
        <v>42694.241000000002</v>
      </c>
      <c r="D33" s="89">
        <v>40026.491000000002</v>
      </c>
    </row>
    <row r="34" spans="1:4" x14ac:dyDescent="0.25">
      <c r="A34" s="208"/>
      <c r="B34" s="42" t="s">
        <v>149</v>
      </c>
      <c r="C34" s="89">
        <v>26244.114000000001</v>
      </c>
      <c r="D34" s="89">
        <v>31372.304</v>
      </c>
    </row>
    <row r="35" spans="1:4" x14ac:dyDescent="0.25">
      <c r="A35" s="208"/>
      <c r="B35" s="42" t="s">
        <v>142</v>
      </c>
      <c r="C35" s="89">
        <v>23420.612000000001</v>
      </c>
      <c r="D35" s="89">
        <v>20352.864000000001</v>
      </c>
    </row>
    <row r="36" spans="1:4" x14ac:dyDescent="0.25">
      <c r="A36" s="208"/>
      <c r="B36" s="42" t="s">
        <v>140</v>
      </c>
      <c r="C36" s="89">
        <v>21694.077000000001</v>
      </c>
      <c r="D36" s="89">
        <v>17641.069</v>
      </c>
    </row>
    <row r="37" spans="1:4" x14ac:dyDescent="0.25">
      <c r="A37" s="208"/>
      <c r="B37" s="42" t="s">
        <v>135</v>
      </c>
      <c r="C37" s="89">
        <v>8742.9860000000008</v>
      </c>
      <c r="D37" s="89">
        <v>7898.4859999999999</v>
      </c>
    </row>
    <row r="38" spans="1:4" x14ac:dyDescent="0.25">
      <c r="A38" s="185"/>
      <c r="B38" s="44" t="s">
        <v>133</v>
      </c>
      <c r="C38" s="90">
        <f t="shared" ref="C38:D38" si="5">SUM(C33:C37)</f>
        <v>122796.03000000001</v>
      </c>
      <c r="D38" s="90">
        <f t="shared" si="5"/>
        <v>117291.21400000001</v>
      </c>
    </row>
    <row r="39" spans="1:4" x14ac:dyDescent="0.25">
      <c r="A39" s="184" t="s">
        <v>63</v>
      </c>
      <c r="B39" s="42" t="s">
        <v>417</v>
      </c>
      <c r="C39" s="89">
        <v>173</v>
      </c>
      <c r="D39" s="92">
        <v>8.6210000000000004</v>
      </c>
    </row>
    <row r="40" spans="1:4" x14ac:dyDescent="0.25">
      <c r="A40" s="208"/>
      <c r="B40" s="42" t="s">
        <v>176</v>
      </c>
      <c r="C40" s="92">
        <v>1.9E-2</v>
      </c>
      <c r="D40" s="92">
        <v>0.68700000000000006</v>
      </c>
    </row>
    <row r="41" spans="1:4" x14ac:dyDescent="0.25">
      <c r="A41" s="208"/>
      <c r="B41" s="42" t="s">
        <v>145</v>
      </c>
      <c r="C41" s="92">
        <v>0.01</v>
      </c>
      <c r="D41" s="92">
        <v>0.28799999999999998</v>
      </c>
    </row>
    <row r="42" spans="1:4" x14ac:dyDescent="0.25">
      <c r="A42" s="208"/>
      <c r="B42" s="42" t="s">
        <v>147</v>
      </c>
      <c r="C42" s="92">
        <v>3.0000000000000001E-3</v>
      </c>
      <c r="D42" s="92">
        <v>0.16300000000000001</v>
      </c>
    </row>
    <row r="43" spans="1:4" x14ac:dyDescent="0.25">
      <c r="A43" s="208"/>
      <c r="B43" s="92" t="s">
        <v>154</v>
      </c>
      <c r="C43" s="92">
        <v>3.0000000000000001E-3</v>
      </c>
      <c r="D43" s="92">
        <v>0.192</v>
      </c>
    </row>
    <row r="44" spans="1:4" x14ac:dyDescent="0.25">
      <c r="A44" s="185"/>
      <c r="B44" s="44" t="s">
        <v>133</v>
      </c>
      <c r="C44" s="90">
        <f>SUM(C39:C43)</f>
        <v>173.03499999999997</v>
      </c>
      <c r="D44" s="90">
        <f>SUM(D39:D43)</f>
        <v>9.9510000000000005</v>
      </c>
    </row>
    <row r="45" spans="1:4" x14ac:dyDescent="0.25">
      <c r="A45" s="184" t="s">
        <v>64</v>
      </c>
      <c r="B45" s="42" t="s">
        <v>154</v>
      </c>
      <c r="C45" s="89">
        <v>6578.7550000000001</v>
      </c>
      <c r="D45" s="89">
        <v>5140.134</v>
      </c>
    </row>
    <row r="46" spans="1:4" x14ac:dyDescent="0.25">
      <c r="A46" s="208"/>
      <c r="B46" s="42" t="s">
        <v>181</v>
      </c>
      <c r="C46" s="89">
        <v>5977.5</v>
      </c>
      <c r="D46" s="89">
        <v>5152.2950000000001</v>
      </c>
    </row>
    <row r="47" spans="1:4" x14ac:dyDescent="0.25">
      <c r="A47" s="208"/>
      <c r="B47" s="42" t="s">
        <v>162</v>
      </c>
      <c r="C47" s="89">
        <v>3861</v>
      </c>
      <c r="D47" s="89">
        <v>2717.8440000000001</v>
      </c>
    </row>
    <row r="48" spans="1:4" x14ac:dyDescent="0.25">
      <c r="A48" s="208"/>
      <c r="B48" s="42" t="s">
        <v>166</v>
      </c>
      <c r="C48" s="89">
        <v>3402.5</v>
      </c>
      <c r="D48" s="89">
        <v>2459.415</v>
      </c>
    </row>
    <row r="49" spans="1:4" x14ac:dyDescent="0.25">
      <c r="A49" s="208"/>
      <c r="B49" s="42" t="s">
        <v>180</v>
      </c>
      <c r="C49" s="89">
        <v>300</v>
      </c>
      <c r="D49" s="89">
        <v>276.54000000000002</v>
      </c>
    </row>
    <row r="50" spans="1:4" x14ac:dyDescent="0.25">
      <c r="A50" s="185"/>
      <c r="B50" s="44" t="s">
        <v>133</v>
      </c>
      <c r="C50" s="90">
        <f t="shared" ref="C50:D50" si="6">SUM(C45:C49)</f>
        <v>20119.755000000001</v>
      </c>
      <c r="D50" s="90">
        <f t="shared" si="6"/>
        <v>15746.228000000003</v>
      </c>
    </row>
    <row r="51" spans="1:4" x14ac:dyDescent="0.25">
      <c r="A51" s="184" t="s">
        <v>65</v>
      </c>
      <c r="B51" s="42" t="s">
        <v>149</v>
      </c>
      <c r="C51" s="89">
        <v>6150</v>
      </c>
      <c r="D51" s="89">
        <v>12314.132</v>
      </c>
    </row>
    <row r="52" spans="1:4" x14ac:dyDescent="0.25">
      <c r="A52" s="208"/>
      <c r="B52" s="42" t="s">
        <v>162</v>
      </c>
      <c r="C52" s="89">
        <v>4789.3180000000002</v>
      </c>
      <c r="D52" s="89">
        <v>10368.267</v>
      </c>
    </row>
    <row r="53" spans="1:4" x14ac:dyDescent="0.25">
      <c r="A53" s="208"/>
      <c r="B53" s="42" t="s">
        <v>143</v>
      </c>
      <c r="C53" s="89">
        <v>1868.8040000000001</v>
      </c>
      <c r="D53" s="89">
        <v>4488.3559999999998</v>
      </c>
    </row>
    <row r="54" spans="1:4" x14ac:dyDescent="0.25">
      <c r="A54" s="208"/>
      <c r="B54" s="42" t="s">
        <v>145</v>
      </c>
      <c r="C54" s="89">
        <v>1774.59</v>
      </c>
      <c r="D54" s="89">
        <v>7488.7349999999997</v>
      </c>
    </row>
    <row r="55" spans="1:4" x14ac:dyDescent="0.25">
      <c r="A55" s="208"/>
      <c r="B55" s="42" t="s">
        <v>147</v>
      </c>
      <c r="C55" s="89">
        <v>1157.8440000000001</v>
      </c>
      <c r="D55" s="89">
        <v>5232.9070000000002</v>
      </c>
    </row>
    <row r="56" spans="1:4" x14ac:dyDescent="0.25">
      <c r="A56" s="185"/>
      <c r="B56" s="44" t="s">
        <v>133</v>
      </c>
      <c r="C56" s="90">
        <f t="shared" ref="C56:D56" si="7">SUM(C51:C55)</f>
        <v>15740.556</v>
      </c>
      <c r="D56" s="90">
        <f t="shared" si="7"/>
        <v>39892.396999999997</v>
      </c>
    </row>
    <row r="57" spans="1:4" x14ac:dyDescent="0.25">
      <c r="A57" s="184" t="s">
        <v>67</v>
      </c>
      <c r="B57" s="42" t="s">
        <v>128</v>
      </c>
      <c r="C57" s="89">
        <v>44616.78</v>
      </c>
      <c r="D57" s="89">
        <v>11395.146000000001</v>
      </c>
    </row>
    <row r="58" spans="1:4" x14ac:dyDescent="0.25">
      <c r="A58" s="208"/>
      <c r="B58" s="42" t="s">
        <v>145</v>
      </c>
      <c r="C58" s="89">
        <v>43.231000000000002</v>
      </c>
      <c r="D58" s="89">
        <v>88.352000000000004</v>
      </c>
    </row>
    <row r="59" spans="1:4" x14ac:dyDescent="0.25">
      <c r="A59" s="208"/>
      <c r="B59" s="42" t="s">
        <v>147</v>
      </c>
      <c r="C59" s="89">
        <v>0.59299999999999997</v>
      </c>
      <c r="D59" s="89">
        <v>14.257999999999999</v>
      </c>
    </row>
    <row r="60" spans="1:4" x14ac:dyDescent="0.25">
      <c r="A60" s="208"/>
      <c r="B60" s="42" t="s">
        <v>174</v>
      </c>
      <c r="C60" s="89">
        <v>0.157</v>
      </c>
      <c r="D60" s="89">
        <v>32.74</v>
      </c>
    </row>
    <row r="61" spans="1:4" x14ac:dyDescent="0.25">
      <c r="A61" s="208"/>
      <c r="B61" s="42" t="s">
        <v>159</v>
      </c>
      <c r="C61" s="89">
        <v>1E-3</v>
      </c>
      <c r="D61" s="89">
        <v>6.0000000000000001E-3</v>
      </c>
    </row>
    <row r="62" spans="1:4" x14ac:dyDescent="0.25">
      <c r="A62" s="185"/>
      <c r="B62" s="44" t="s">
        <v>133</v>
      </c>
      <c r="C62" s="90">
        <f t="shared" ref="C62:D62" si="8">SUM(C57:C61)</f>
        <v>44660.761999999995</v>
      </c>
      <c r="D62" s="90">
        <f t="shared" si="8"/>
        <v>11530.502</v>
      </c>
    </row>
    <row r="63" spans="1:4" x14ac:dyDescent="0.25">
      <c r="A63" s="184" t="s">
        <v>68</v>
      </c>
      <c r="B63" s="42" t="s">
        <v>148</v>
      </c>
      <c r="C63" s="89">
        <v>269878.07799999998</v>
      </c>
      <c r="D63" s="89">
        <v>20512.958999999999</v>
      </c>
    </row>
    <row r="64" spans="1:4" x14ac:dyDescent="0.25">
      <c r="A64" s="208"/>
      <c r="B64" s="42" t="s">
        <v>153</v>
      </c>
      <c r="C64" s="89">
        <v>228786.84099999999</v>
      </c>
      <c r="D64" s="89">
        <v>14176.136</v>
      </c>
    </row>
    <row r="65" spans="1:4" x14ac:dyDescent="0.25">
      <c r="A65" s="208"/>
      <c r="B65" s="42" t="s">
        <v>175</v>
      </c>
      <c r="C65" s="89">
        <v>84574.574999999997</v>
      </c>
      <c r="D65" s="89">
        <v>9671.4030000000002</v>
      </c>
    </row>
    <row r="66" spans="1:4" x14ac:dyDescent="0.25">
      <c r="A66" s="208"/>
      <c r="B66" s="42" t="s">
        <v>182</v>
      </c>
      <c r="C66" s="89">
        <v>23016.674999999999</v>
      </c>
      <c r="D66" s="89">
        <v>2161.0010000000002</v>
      </c>
    </row>
    <row r="67" spans="1:4" x14ac:dyDescent="0.25">
      <c r="A67" s="208"/>
      <c r="B67" s="42" t="s">
        <v>142</v>
      </c>
      <c r="C67" s="89">
        <v>2861</v>
      </c>
      <c r="D67" s="89">
        <v>635.28800000000001</v>
      </c>
    </row>
    <row r="68" spans="1:4" x14ac:dyDescent="0.25">
      <c r="A68" s="185"/>
      <c r="B68" s="44" t="s">
        <v>133</v>
      </c>
      <c r="C68" s="90">
        <f t="shared" ref="C68:D68" si="9">SUM(C63:C67)</f>
        <v>609117.16899999999</v>
      </c>
      <c r="D68" s="90">
        <f t="shared" si="9"/>
        <v>47156.786999999997</v>
      </c>
    </row>
    <row r="69" spans="1:4" x14ac:dyDescent="0.25">
      <c r="A69" s="184" t="s">
        <v>69</v>
      </c>
      <c r="B69" s="42" t="s">
        <v>162</v>
      </c>
      <c r="C69" s="89">
        <v>510621.30900000001</v>
      </c>
      <c r="D69" s="89">
        <v>191413.74799999999</v>
      </c>
    </row>
    <row r="70" spans="1:4" x14ac:dyDescent="0.25">
      <c r="A70" s="208"/>
      <c r="B70" s="42" t="s">
        <v>175</v>
      </c>
      <c r="C70" s="89">
        <v>214610.614</v>
      </c>
      <c r="D70" s="89">
        <v>79864.247000000003</v>
      </c>
    </row>
    <row r="71" spans="1:4" x14ac:dyDescent="0.25">
      <c r="A71" s="208"/>
      <c r="B71" s="42" t="s">
        <v>152</v>
      </c>
      <c r="C71" s="89">
        <v>154335.18900000001</v>
      </c>
      <c r="D71" s="89">
        <v>56558.696000000004</v>
      </c>
    </row>
    <row r="72" spans="1:4" x14ac:dyDescent="0.25">
      <c r="A72" s="208"/>
      <c r="B72" s="42" t="s">
        <v>177</v>
      </c>
      <c r="C72" s="89">
        <v>100739.95600000001</v>
      </c>
      <c r="D72" s="89">
        <v>39633.260999999999</v>
      </c>
    </row>
    <row r="73" spans="1:4" x14ac:dyDescent="0.25">
      <c r="A73" s="208"/>
      <c r="B73" s="42" t="s">
        <v>135</v>
      </c>
      <c r="C73" s="89">
        <v>83042.284</v>
      </c>
      <c r="D73" s="89">
        <v>31199.274000000001</v>
      </c>
    </row>
    <row r="74" spans="1:4" x14ac:dyDescent="0.25">
      <c r="A74" s="185"/>
      <c r="B74" s="44" t="s">
        <v>133</v>
      </c>
      <c r="C74" s="90">
        <f t="shared" ref="C74:D74" si="10">SUM(C69:C73)</f>
        <v>1063349.352</v>
      </c>
      <c r="D74" s="90">
        <f t="shared" si="10"/>
        <v>398669.22599999997</v>
      </c>
    </row>
    <row r="75" spans="1:4" x14ac:dyDescent="0.25">
      <c r="A75" s="184" t="s">
        <v>70</v>
      </c>
      <c r="B75" s="42" t="s">
        <v>135</v>
      </c>
      <c r="C75" s="89">
        <v>15665.2</v>
      </c>
      <c r="D75" s="89">
        <v>11337.324000000001</v>
      </c>
    </row>
    <row r="76" spans="1:4" x14ac:dyDescent="0.25">
      <c r="A76" s="208"/>
      <c r="B76" s="42" t="s">
        <v>162</v>
      </c>
      <c r="C76" s="89">
        <v>2024.19</v>
      </c>
      <c r="D76" s="89">
        <v>1333.973</v>
      </c>
    </row>
    <row r="77" spans="1:4" x14ac:dyDescent="0.25">
      <c r="A77" s="208"/>
      <c r="B77" s="42"/>
      <c r="C77" s="89"/>
      <c r="D77" s="89"/>
    </row>
    <row r="78" spans="1:4" x14ac:dyDescent="0.25">
      <c r="A78" s="185"/>
      <c r="B78" s="44" t="s">
        <v>133</v>
      </c>
      <c r="C78" s="90">
        <f t="shared" ref="C78:D78" si="11">SUM(C75:C77)</f>
        <v>17689.39</v>
      </c>
      <c r="D78" s="90">
        <f t="shared" si="11"/>
        <v>12671.297</v>
      </c>
    </row>
    <row r="79" spans="1:4" x14ac:dyDescent="0.25">
      <c r="A79" s="184" t="s">
        <v>71</v>
      </c>
      <c r="B79" s="42" t="s">
        <v>132</v>
      </c>
      <c r="C79" s="89">
        <v>47417.385000000002</v>
      </c>
      <c r="D79" s="89">
        <v>34420.712</v>
      </c>
    </row>
    <row r="80" spans="1:4" x14ac:dyDescent="0.25">
      <c r="A80" s="208"/>
      <c r="B80" s="42" t="s">
        <v>177</v>
      </c>
      <c r="C80" s="89">
        <v>36657.544000000002</v>
      </c>
      <c r="D80" s="89">
        <v>25995.778999999999</v>
      </c>
    </row>
    <row r="81" spans="1:4" x14ac:dyDescent="0.25">
      <c r="A81" s="208"/>
      <c r="B81" s="42" t="s">
        <v>135</v>
      </c>
      <c r="C81" s="89">
        <v>19286.895</v>
      </c>
      <c r="D81" s="89">
        <v>13173.528</v>
      </c>
    </row>
    <row r="82" spans="1:4" x14ac:dyDescent="0.25">
      <c r="A82" s="208"/>
      <c r="B82" s="42" t="s">
        <v>149</v>
      </c>
      <c r="C82" s="89">
        <v>15551.146000000001</v>
      </c>
      <c r="D82" s="89">
        <v>12082.414000000001</v>
      </c>
    </row>
    <row r="83" spans="1:4" x14ac:dyDescent="0.25">
      <c r="A83" s="208"/>
      <c r="B83" s="42" t="s">
        <v>152</v>
      </c>
      <c r="C83" s="89">
        <v>3529.3180000000002</v>
      </c>
      <c r="D83" s="89">
        <v>2535.8789999999999</v>
      </c>
    </row>
    <row r="84" spans="1:4" x14ac:dyDescent="0.25">
      <c r="A84" s="185"/>
      <c r="B84" s="44" t="s">
        <v>133</v>
      </c>
      <c r="C84" s="90">
        <f t="shared" ref="C84:D84" si="12">SUM(C79:C83)</f>
        <v>122442.288</v>
      </c>
      <c r="D84" s="90">
        <f t="shared" si="12"/>
        <v>88208.312000000005</v>
      </c>
    </row>
    <row r="85" spans="1:4" x14ac:dyDescent="0.25">
      <c r="A85" s="184" t="s">
        <v>72</v>
      </c>
      <c r="B85" s="42" t="s">
        <v>132</v>
      </c>
      <c r="C85" s="89">
        <v>87981.354999999996</v>
      </c>
      <c r="D85" s="89">
        <v>73573.975000000006</v>
      </c>
    </row>
    <row r="86" spans="1:4" x14ac:dyDescent="0.25">
      <c r="A86" s="208"/>
      <c r="B86" s="42" t="s">
        <v>135</v>
      </c>
      <c r="C86" s="89">
        <v>47193.296000000002</v>
      </c>
      <c r="D86" s="89">
        <v>38254.819000000003</v>
      </c>
    </row>
    <row r="87" spans="1:4" x14ac:dyDescent="0.25">
      <c r="A87" s="208"/>
      <c r="B87" s="42" t="s">
        <v>154</v>
      </c>
      <c r="C87" s="89">
        <v>27986.471000000001</v>
      </c>
      <c r="D87" s="89">
        <v>24009.871999999999</v>
      </c>
    </row>
    <row r="88" spans="1:4" x14ac:dyDescent="0.25">
      <c r="A88" s="208"/>
      <c r="B88" s="42" t="s">
        <v>134</v>
      </c>
      <c r="C88" s="89">
        <v>21583.387999999999</v>
      </c>
      <c r="D88" s="89">
        <v>17690.781999999999</v>
      </c>
    </row>
    <row r="89" spans="1:4" x14ac:dyDescent="0.25">
      <c r="A89" s="208"/>
      <c r="B89" s="42" t="s">
        <v>162</v>
      </c>
      <c r="C89" s="89">
        <v>13390.418</v>
      </c>
      <c r="D89" s="89">
        <v>11651.474</v>
      </c>
    </row>
    <row r="90" spans="1:4" x14ac:dyDescent="0.25">
      <c r="A90" s="185"/>
      <c r="B90" s="44" t="s">
        <v>133</v>
      </c>
      <c r="C90" s="90">
        <f t="shared" ref="C90:D90" si="13">SUM(C85:C89)</f>
        <v>198134.92800000001</v>
      </c>
      <c r="D90" s="90">
        <f t="shared" si="13"/>
        <v>165180.92199999999</v>
      </c>
    </row>
    <row r="91" spans="1:4" x14ac:dyDescent="0.25">
      <c r="A91" s="184" t="s">
        <v>73</v>
      </c>
      <c r="B91" s="42" t="s">
        <v>164</v>
      </c>
      <c r="C91" s="89">
        <v>1079192.7450000001</v>
      </c>
      <c r="D91" s="89">
        <v>256800.94</v>
      </c>
    </row>
    <row r="92" spans="1:4" x14ac:dyDescent="0.25">
      <c r="A92" s="208"/>
      <c r="B92" s="42" t="s">
        <v>135</v>
      </c>
      <c r="C92" s="89">
        <v>590090.40599999996</v>
      </c>
      <c r="D92" s="89">
        <v>145780.027</v>
      </c>
    </row>
    <row r="93" spans="1:4" x14ac:dyDescent="0.25">
      <c r="A93" s="208"/>
      <c r="B93" s="42" t="s">
        <v>163</v>
      </c>
      <c r="C93" s="89">
        <v>531406.69799999997</v>
      </c>
      <c r="D93" s="89">
        <v>126885.91800000001</v>
      </c>
    </row>
    <row r="94" spans="1:4" x14ac:dyDescent="0.25">
      <c r="A94" s="208"/>
      <c r="B94" s="42" t="s">
        <v>139</v>
      </c>
      <c r="C94" s="89">
        <v>306407.67800000001</v>
      </c>
      <c r="D94" s="89">
        <v>73441.441999999995</v>
      </c>
    </row>
    <row r="95" spans="1:4" x14ac:dyDescent="0.25">
      <c r="A95" s="208"/>
      <c r="B95" s="42" t="s">
        <v>160</v>
      </c>
      <c r="C95" s="89">
        <v>221753.83100000001</v>
      </c>
      <c r="D95" s="89">
        <v>55185.091999999997</v>
      </c>
    </row>
    <row r="96" spans="1:4" x14ac:dyDescent="0.25">
      <c r="A96" s="185"/>
      <c r="B96" s="44" t="s">
        <v>133</v>
      </c>
      <c r="C96" s="90">
        <f t="shared" ref="C96:D96" si="14">SUM(C91:C95)</f>
        <v>2728851.358</v>
      </c>
      <c r="D96" s="90">
        <f t="shared" si="14"/>
        <v>658093.41899999999</v>
      </c>
    </row>
    <row r="97" spans="1:4" x14ac:dyDescent="0.25">
      <c r="A97" s="184" t="s">
        <v>74</v>
      </c>
      <c r="B97" s="42" t="s">
        <v>155</v>
      </c>
      <c r="C97" s="89">
        <v>1.9450000000000001</v>
      </c>
      <c r="D97" s="89">
        <v>12.099</v>
      </c>
    </row>
    <row r="98" spans="1:4" x14ac:dyDescent="0.25">
      <c r="A98" s="208"/>
      <c r="B98" s="42" t="s">
        <v>147</v>
      </c>
      <c r="C98" s="89">
        <v>1.1819999999999999</v>
      </c>
      <c r="D98" s="89">
        <v>21.114999999999998</v>
      </c>
    </row>
    <row r="99" spans="1:4" x14ac:dyDescent="0.25">
      <c r="A99" s="208"/>
      <c r="B99" s="42" t="s">
        <v>162</v>
      </c>
      <c r="C99" s="89">
        <v>0.5</v>
      </c>
      <c r="D99" s="89">
        <v>23.91</v>
      </c>
    </row>
    <row r="100" spans="1:4" x14ac:dyDescent="0.25">
      <c r="A100" s="208"/>
      <c r="B100" s="42" t="s">
        <v>176</v>
      </c>
      <c r="C100" s="89">
        <v>2.9000000000000001E-2</v>
      </c>
      <c r="D100" s="89">
        <v>0.64200000000000002</v>
      </c>
    </row>
    <row r="101" spans="1:4" x14ac:dyDescent="0.25">
      <c r="A101" s="208"/>
      <c r="B101" s="42" t="s">
        <v>154</v>
      </c>
      <c r="C101" s="89">
        <v>2.5999999999999999E-2</v>
      </c>
      <c r="D101" s="89">
        <v>0.73399999999999999</v>
      </c>
    </row>
    <row r="102" spans="1:4" x14ac:dyDescent="0.25">
      <c r="A102" s="185"/>
      <c r="B102" s="44" t="s">
        <v>133</v>
      </c>
      <c r="C102" s="90">
        <f t="shared" ref="C102:D102" si="15">SUM(C97:C101)</f>
        <v>3.6819999999999995</v>
      </c>
      <c r="D102" s="90">
        <f t="shared" si="15"/>
        <v>58.5</v>
      </c>
    </row>
    <row r="103" spans="1:4" x14ac:dyDescent="0.25">
      <c r="A103" s="184" t="s">
        <v>75</v>
      </c>
      <c r="B103" s="42" t="s">
        <v>149</v>
      </c>
      <c r="C103" s="89">
        <v>304.2</v>
      </c>
      <c r="D103" s="89">
        <v>275.202</v>
      </c>
    </row>
    <row r="104" spans="1:4" x14ac:dyDescent="0.25">
      <c r="A104" s="208"/>
      <c r="B104" s="42" t="s">
        <v>147</v>
      </c>
      <c r="C104" s="89">
        <v>5.0000000000000001E-3</v>
      </c>
      <c r="D104" s="89">
        <v>0.16600000000000001</v>
      </c>
    </row>
    <row r="105" spans="1:4" x14ac:dyDescent="0.25">
      <c r="A105" s="208"/>
      <c r="B105" s="42" t="s">
        <v>154</v>
      </c>
      <c r="C105" s="89">
        <v>0</v>
      </c>
      <c r="D105" s="89">
        <v>4.1000000000000002E-2</v>
      </c>
    </row>
    <row r="106" spans="1:4" x14ac:dyDescent="0.25">
      <c r="A106" s="185"/>
      <c r="B106" s="44" t="s">
        <v>133</v>
      </c>
      <c r="C106" s="90">
        <f t="shared" ref="C106:D106" si="16">SUM(C103:C105)</f>
        <v>304.20499999999998</v>
      </c>
      <c r="D106" s="90">
        <f t="shared" si="16"/>
        <v>275.40899999999999</v>
      </c>
    </row>
    <row r="107" spans="1:4" x14ac:dyDescent="0.25">
      <c r="A107" s="184" t="s">
        <v>76</v>
      </c>
      <c r="B107" s="42" t="s">
        <v>162</v>
      </c>
      <c r="C107" s="89">
        <v>112096.09299999999</v>
      </c>
      <c r="D107" s="89">
        <v>69216.160000000003</v>
      </c>
    </row>
    <row r="108" spans="1:4" x14ac:dyDescent="0.25">
      <c r="A108" s="208"/>
      <c r="B108" s="42" t="s">
        <v>142</v>
      </c>
      <c r="C108" s="89">
        <v>3370.1669999999999</v>
      </c>
      <c r="D108" s="89">
        <v>7077.7709999999997</v>
      </c>
    </row>
    <row r="109" spans="1:4" x14ac:dyDescent="0.25">
      <c r="A109" s="208"/>
      <c r="B109" s="42" t="s">
        <v>140</v>
      </c>
      <c r="C109" s="89">
        <v>1004.03</v>
      </c>
      <c r="D109" s="89">
        <v>569.84400000000005</v>
      </c>
    </row>
    <row r="110" spans="1:4" x14ac:dyDescent="0.25">
      <c r="A110" s="208"/>
      <c r="B110" s="42" t="s">
        <v>145</v>
      </c>
      <c r="C110" s="89">
        <v>640.03700000000003</v>
      </c>
      <c r="D110" s="89">
        <v>1660.0940000000001</v>
      </c>
    </row>
    <row r="111" spans="1:4" x14ac:dyDescent="0.25">
      <c r="A111" s="208"/>
      <c r="B111" s="42" t="s">
        <v>132</v>
      </c>
      <c r="C111" s="89">
        <v>376</v>
      </c>
      <c r="D111" s="89">
        <v>341.54700000000003</v>
      </c>
    </row>
    <row r="112" spans="1:4" x14ac:dyDescent="0.25">
      <c r="A112" s="185"/>
      <c r="B112" s="44" t="s">
        <v>133</v>
      </c>
      <c r="C112" s="90">
        <f t="shared" ref="C112:D112" si="17">SUM(C107:C111)</f>
        <v>117486.32699999999</v>
      </c>
      <c r="D112" s="90">
        <f t="shared" si="17"/>
        <v>78865.415999999997</v>
      </c>
    </row>
    <row r="113" spans="1:4" x14ac:dyDescent="0.25">
      <c r="A113" s="184" t="s">
        <v>77</v>
      </c>
      <c r="B113" s="42" t="s">
        <v>162</v>
      </c>
      <c r="C113" s="89">
        <v>52759.692000000003</v>
      </c>
      <c r="D113" s="89">
        <v>40662.286</v>
      </c>
    </row>
    <row r="114" spans="1:4" x14ac:dyDescent="0.25">
      <c r="A114" s="208"/>
      <c r="B114" s="42" t="s">
        <v>177</v>
      </c>
      <c r="C114" s="89">
        <v>11006.602999999999</v>
      </c>
      <c r="D114" s="89">
        <v>8508.1769999999997</v>
      </c>
    </row>
    <row r="115" spans="1:4" x14ac:dyDescent="0.25">
      <c r="A115" s="208"/>
      <c r="B115" s="42" t="s">
        <v>175</v>
      </c>
      <c r="C115" s="89">
        <v>7620.32</v>
      </c>
      <c r="D115" s="89">
        <v>6898.95</v>
      </c>
    </row>
    <row r="116" spans="1:4" x14ac:dyDescent="0.25">
      <c r="A116" s="208"/>
      <c r="B116" s="42" t="s">
        <v>149</v>
      </c>
      <c r="C116" s="89">
        <v>7415.4790000000003</v>
      </c>
      <c r="D116" s="89">
        <v>6635.4269999999997</v>
      </c>
    </row>
    <row r="117" spans="1:4" x14ac:dyDescent="0.25">
      <c r="A117" s="208"/>
      <c r="B117" s="42" t="s">
        <v>157</v>
      </c>
      <c r="C117" s="89">
        <v>6014.25</v>
      </c>
      <c r="D117" s="89">
        <v>4476.857</v>
      </c>
    </row>
    <row r="118" spans="1:4" x14ac:dyDescent="0.25">
      <c r="A118" s="185"/>
      <c r="B118" s="44" t="s">
        <v>133</v>
      </c>
      <c r="C118" s="90">
        <f t="shared" ref="C118:D118" si="18">SUM(C113:C117)</f>
        <v>84816.343999999997</v>
      </c>
      <c r="D118" s="90">
        <f t="shared" si="18"/>
        <v>67181.697</v>
      </c>
    </row>
    <row r="119" spans="1:4" x14ac:dyDescent="0.25">
      <c r="A119" s="184" t="s">
        <v>78</v>
      </c>
      <c r="B119" s="42" t="s">
        <v>135</v>
      </c>
      <c r="C119" s="89">
        <v>8160</v>
      </c>
      <c r="D119" s="89">
        <v>9120.7970000000005</v>
      </c>
    </row>
    <row r="120" spans="1:4" x14ac:dyDescent="0.25">
      <c r="A120" s="208"/>
      <c r="B120" s="42" t="s">
        <v>162</v>
      </c>
      <c r="C120" s="89">
        <v>4460.3</v>
      </c>
      <c r="D120" s="89">
        <v>4933.6760000000004</v>
      </c>
    </row>
    <row r="121" spans="1:4" x14ac:dyDescent="0.25">
      <c r="A121" s="208"/>
      <c r="B121" s="42" t="s">
        <v>177</v>
      </c>
      <c r="C121" s="89">
        <v>3468.5</v>
      </c>
      <c r="D121" s="89">
        <v>3828.2359999999999</v>
      </c>
    </row>
    <row r="122" spans="1:4" x14ac:dyDescent="0.25">
      <c r="A122" s="208"/>
      <c r="B122" s="42" t="s">
        <v>166</v>
      </c>
      <c r="C122" s="89">
        <v>3221.0010000000002</v>
      </c>
      <c r="D122" s="89">
        <v>3675.8939999999998</v>
      </c>
    </row>
    <row r="123" spans="1:4" x14ac:dyDescent="0.25">
      <c r="A123" s="208"/>
      <c r="B123" s="42" t="s">
        <v>157</v>
      </c>
      <c r="C123" s="89">
        <v>2258.0010000000002</v>
      </c>
      <c r="D123" s="89">
        <v>2203.7579999999998</v>
      </c>
    </row>
    <row r="124" spans="1:4" x14ac:dyDescent="0.25">
      <c r="A124" s="185"/>
      <c r="B124" s="44" t="s">
        <v>133</v>
      </c>
      <c r="C124" s="90">
        <f t="shared" ref="C124:D124" si="19">SUM(C119:C123)</f>
        <v>21567.802</v>
      </c>
      <c r="D124" s="90">
        <f t="shared" si="19"/>
        <v>23762.361000000004</v>
      </c>
    </row>
    <row r="125" spans="1:4" x14ac:dyDescent="0.25">
      <c r="A125" s="184" t="s">
        <v>79</v>
      </c>
      <c r="B125" s="42" t="s">
        <v>162</v>
      </c>
      <c r="C125" s="89">
        <v>53584.809000000001</v>
      </c>
      <c r="D125" s="89">
        <v>64892.330999999998</v>
      </c>
    </row>
    <row r="126" spans="1:4" x14ac:dyDescent="0.25">
      <c r="A126" s="208"/>
      <c r="B126" s="42" t="s">
        <v>154</v>
      </c>
      <c r="C126" s="89">
        <v>43807.091</v>
      </c>
      <c r="D126" s="89">
        <v>52490.025000000001</v>
      </c>
    </row>
    <row r="127" spans="1:4" x14ac:dyDescent="0.25">
      <c r="A127" s="208"/>
      <c r="B127" s="42" t="s">
        <v>161</v>
      </c>
      <c r="C127" s="89">
        <v>26591.611000000001</v>
      </c>
      <c r="D127" s="89">
        <v>33899.364000000001</v>
      </c>
    </row>
    <row r="128" spans="1:4" x14ac:dyDescent="0.25">
      <c r="A128" s="208"/>
      <c r="B128" s="42" t="s">
        <v>145</v>
      </c>
      <c r="C128" s="89">
        <v>22052.342000000001</v>
      </c>
      <c r="D128" s="89">
        <v>27727.857</v>
      </c>
    </row>
    <row r="129" spans="1:4" x14ac:dyDescent="0.25">
      <c r="A129" s="208"/>
      <c r="B129" s="42" t="s">
        <v>418</v>
      </c>
      <c r="C129" s="89">
        <v>1419.54</v>
      </c>
      <c r="D129" s="89">
        <v>1636.9880000000001</v>
      </c>
    </row>
    <row r="130" spans="1:4" x14ac:dyDescent="0.25">
      <c r="A130" s="185"/>
      <c r="B130" s="44" t="s">
        <v>133</v>
      </c>
      <c r="C130" s="90">
        <f t="shared" ref="C130:D130" si="20">SUM(C125:C129)</f>
        <v>147455.39300000001</v>
      </c>
      <c r="D130" s="90">
        <f t="shared" si="20"/>
        <v>180646.565</v>
      </c>
    </row>
    <row r="131" spans="1:4" x14ac:dyDescent="0.25">
      <c r="A131" s="184" t="s">
        <v>80</v>
      </c>
      <c r="B131" s="42" t="s">
        <v>154</v>
      </c>
      <c r="C131" s="38">
        <v>0</v>
      </c>
      <c r="D131" s="38">
        <v>2.9369999999999998</v>
      </c>
    </row>
    <row r="132" spans="1:4" x14ac:dyDescent="0.25">
      <c r="A132" s="208"/>
      <c r="B132" s="42"/>
      <c r="C132" s="89"/>
      <c r="D132" s="89"/>
    </row>
    <row r="133" spans="1:4" x14ac:dyDescent="0.25">
      <c r="A133" s="208"/>
      <c r="B133" s="42"/>
      <c r="C133" s="89"/>
      <c r="D133" s="89"/>
    </row>
    <row r="134" spans="1:4" x14ac:dyDescent="0.25">
      <c r="A134" s="208"/>
      <c r="B134" s="42"/>
      <c r="C134" s="89"/>
      <c r="D134" s="89"/>
    </row>
    <row r="135" spans="1:4" x14ac:dyDescent="0.25">
      <c r="A135" s="185"/>
      <c r="B135" s="44" t="s">
        <v>133</v>
      </c>
      <c r="C135" s="90">
        <f t="shared" ref="C135:D135" si="21">SUM(C131:C134)</f>
        <v>0</v>
      </c>
      <c r="D135" s="90">
        <f t="shared" si="21"/>
        <v>2.9369999999999998</v>
      </c>
    </row>
    <row r="136" spans="1:4" x14ac:dyDescent="0.25">
      <c r="A136" s="184" t="s">
        <v>84</v>
      </c>
      <c r="B136" s="42" t="s">
        <v>162</v>
      </c>
      <c r="C136" s="89">
        <v>14566.611000000001</v>
      </c>
      <c r="D136" s="89">
        <v>12507.286</v>
      </c>
    </row>
    <row r="137" spans="1:4" x14ac:dyDescent="0.25">
      <c r="A137" s="208"/>
      <c r="B137" s="42" t="s">
        <v>134</v>
      </c>
      <c r="C137" s="89">
        <v>9380</v>
      </c>
      <c r="D137" s="89">
        <v>8199.2950000000001</v>
      </c>
    </row>
    <row r="138" spans="1:4" x14ac:dyDescent="0.25">
      <c r="A138" s="208"/>
      <c r="B138" s="42" t="s">
        <v>149</v>
      </c>
      <c r="C138" s="89">
        <v>8994.9539999999997</v>
      </c>
      <c r="D138" s="89">
        <v>7964.7349999999997</v>
      </c>
    </row>
    <row r="139" spans="1:4" x14ac:dyDescent="0.25">
      <c r="A139" s="208"/>
      <c r="B139" s="42" t="s">
        <v>177</v>
      </c>
      <c r="C139" s="89">
        <v>3866.28</v>
      </c>
      <c r="D139" s="89">
        <v>3987.0160000000001</v>
      </c>
    </row>
    <row r="140" spans="1:4" x14ac:dyDescent="0.25">
      <c r="A140" s="208"/>
      <c r="B140" s="42" t="s">
        <v>161</v>
      </c>
      <c r="C140" s="89">
        <v>2571.203</v>
      </c>
      <c r="D140" s="89">
        <v>2033.787</v>
      </c>
    </row>
    <row r="141" spans="1:4" x14ac:dyDescent="0.25">
      <c r="A141" s="185"/>
      <c r="B141" s="44" t="s">
        <v>133</v>
      </c>
      <c r="C141" s="90">
        <f t="shared" ref="C141:D141" si="22">SUM(C136:C140)</f>
        <v>39379.048000000003</v>
      </c>
      <c r="D141" s="90">
        <f t="shared" si="22"/>
        <v>34692.118999999999</v>
      </c>
    </row>
    <row r="142" spans="1:4" x14ac:dyDescent="0.25">
      <c r="A142" s="184" t="s">
        <v>85</v>
      </c>
      <c r="B142" s="42" t="s">
        <v>145</v>
      </c>
      <c r="C142" s="89">
        <v>113.15600000000001</v>
      </c>
      <c r="D142" s="89">
        <v>213.26400000000001</v>
      </c>
    </row>
    <row r="143" spans="1:4" x14ac:dyDescent="0.25">
      <c r="A143" s="208"/>
      <c r="B143" s="42" t="s">
        <v>161</v>
      </c>
      <c r="C143" s="89">
        <v>69.56</v>
      </c>
      <c r="D143" s="89">
        <v>131.56899999999999</v>
      </c>
    </row>
    <row r="144" spans="1:4" x14ac:dyDescent="0.25">
      <c r="A144" s="208"/>
      <c r="B144" s="42" t="s">
        <v>154</v>
      </c>
      <c r="C144" s="89">
        <v>2.5350000000000001</v>
      </c>
      <c r="D144" s="89">
        <v>46.692999999999998</v>
      </c>
    </row>
    <row r="145" spans="1:4" x14ac:dyDescent="0.25">
      <c r="A145" s="208"/>
      <c r="B145" s="42" t="s">
        <v>176</v>
      </c>
      <c r="C145" s="89">
        <v>1.2430000000000001</v>
      </c>
      <c r="D145" s="89">
        <v>65.180000000000007</v>
      </c>
    </row>
    <row r="146" spans="1:4" x14ac:dyDescent="0.25">
      <c r="A146" s="208"/>
      <c r="B146" s="42" t="s">
        <v>174</v>
      </c>
      <c r="C146" s="89">
        <v>0.06</v>
      </c>
      <c r="D146" s="89">
        <v>5.7779999999999996</v>
      </c>
    </row>
    <row r="147" spans="1:4" x14ac:dyDescent="0.25">
      <c r="A147" s="185"/>
      <c r="B147" s="44" t="s">
        <v>133</v>
      </c>
      <c r="C147" s="90">
        <f t="shared" ref="C147:D147" si="23">SUM(C142:C146)</f>
        <v>186.554</v>
      </c>
      <c r="D147" s="90">
        <f t="shared" si="23"/>
        <v>462.48399999999998</v>
      </c>
    </row>
    <row r="148" spans="1:4" x14ac:dyDescent="0.25">
      <c r="A148" s="184" t="s">
        <v>86</v>
      </c>
      <c r="B148" s="42" t="s">
        <v>140</v>
      </c>
      <c r="C148" s="89">
        <v>5332.0860000000002</v>
      </c>
      <c r="D148" s="89">
        <v>5298.7139999999999</v>
      </c>
    </row>
    <row r="149" spans="1:4" x14ac:dyDescent="0.25">
      <c r="A149" s="208"/>
      <c r="B149" s="42" t="s">
        <v>175</v>
      </c>
      <c r="C149" s="89">
        <v>4269.04</v>
      </c>
      <c r="D149" s="89">
        <v>4064.1750000000002</v>
      </c>
    </row>
    <row r="150" spans="1:4" x14ac:dyDescent="0.25">
      <c r="A150" s="208"/>
      <c r="B150" s="42" t="s">
        <v>135</v>
      </c>
      <c r="C150" s="89">
        <v>4240.84</v>
      </c>
      <c r="D150" s="89">
        <v>4127.5529999999999</v>
      </c>
    </row>
    <row r="151" spans="1:4" x14ac:dyDescent="0.25">
      <c r="A151" s="208"/>
      <c r="B151" s="42" t="s">
        <v>132</v>
      </c>
      <c r="C151" s="89">
        <v>4109.3999999999996</v>
      </c>
      <c r="D151" s="89">
        <v>3964.9259999999999</v>
      </c>
    </row>
    <row r="152" spans="1:4" x14ac:dyDescent="0.25">
      <c r="A152" s="208"/>
      <c r="B152" s="42" t="s">
        <v>145</v>
      </c>
      <c r="C152" s="89">
        <v>1407.809</v>
      </c>
      <c r="D152" s="89">
        <v>1418.384</v>
      </c>
    </row>
    <row r="153" spans="1:4" x14ac:dyDescent="0.25">
      <c r="A153" s="185"/>
      <c r="B153" s="44" t="s">
        <v>133</v>
      </c>
      <c r="C153" s="90">
        <f t="shared" ref="C153:D153" si="24">SUM(C148:C152)</f>
        <v>19359.175000000003</v>
      </c>
      <c r="D153" s="90">
        <f t="shared" si="24"/>
        <v>18873.752</v>
      </c>
    </row>
    <row r="154" spans="1:4" x14ac:dyDescent="0.25">
      <c r="A154" s="184" t="s">
        <v>87</v>
      </c>
      <c r="B154" s="42" t="s">
        <v>135</v>
      </c>
      <c r="C154" s="89">
        <v>2060.4250000000002</v>
      </c>
      <c r="D154" s="89">
        <v>1404.43</v>
      </c>
    </row>
    <row r="155" spans="1:4" x14ac:dyDescent="0.25">
      <c r="A155" s="208"/>
      <c r="B155" s="42" t="s">
        <v>136</v>
      </c>
      <c r="C155" s="89">
        <v>84</v>
      </c>
      <c r="D155" s="89">
        <v>126.01600000000001</v>
      </c>
    </row>
    <row r="156" spans="1:4" x14ac:dyDescent="0.25">
      <c r="A156" s="208"/>
      <c r="B156" s="42" t="s">
        <v>154</v>
      </c>
      <c r="C156" s="89">
        <v>64.040999999999997</v>
      </c>
      <c r="D156" s="89">
        <v>862.83900000000006</v>
      </c>
    </row>
    <row r="157" spans="1:4" x14ac:dyDescent="0.25">
      <c r="A157" s="208"/>
      <c r="B157" s="42" t="s">
        <v>149</v>
      </c>
      <c r="C157" s="89">
        <v>27.411999999999999</v>
      </c>
      <c r="D157" s="89">
        <v>30.318999999999999</v>
      </c>
    </row>
    <row r="158" spans="1:4" x14ac:dyDescent="0.25">
      <c r="A158" s="208"/>
      <c r="B158" s="42" t="s">
        <v>167</v>
      </c>
      <c r="C158" s="89">
        <v>9.6</v>
      </c>
      <c r="D158" s="89">
        <v>201.959</v>
      </c>
    </row>
    <row r="159" spans="1:4" x14ac:dyDescent="0.25">
      <c r="A159" s="185"/>
      <c r="B159" s="44" t="s">
        <v>133</v>
      </c>
      <c r="C159" s="90">
        <f t="shared" ref="C159:D159" si="25">SUM(C154:C158)</f>
        <v>2245.4780000000001</v>
      </c>
      <c r="D159" s="90">
        <f t="shared" si="25"/>
        <v>2625.5630000000001</v>
      </c>
    </row>
    <row r="160" spans="1:4" x14ac:dyDescent="0.25">
      <c r="A160" s="184" t="s">
        <v>88</v>
      </c>
      <c r="B160" s="42" t="s">
        <v>175</v>
      </c>
      <c r="C160" s="89">
        <v>4233.6000000000004</v>
      </c>
      <c r="D160" s="89">
        <v>42518.264000000003</v>
      </c>
    </row>
    <row r="161" spans="1:4" x14ac:dyDescent="0.25">
      <c r="A161" s="208"/>
      <c r="B161" s="42" t="s">
        <v>162</v>
      </c>
      <c r="C161" s="89">
        <v>4224.0749999999998</v>
      </c>
      <c r="D161" s="89">
        <v>38151.116999999998</v>
      </c>
    </row>
    <row r="162" spans="1:4" x14ac:dyDescent="0.25">
      <c r="A162" s="208"/>
      <c r="B162" s="42" t="s">
        <v>154</v>
      </c>
      <c r="C162" s="89">
        <v>1086.4269999999999</v>
      </c>
      <c r="D162" s="89">
        <v>10675.472</v>
      </c>
    </row>
    <row r="163" spans="1:4" x14ac:dyDescent="0.25">
      <c r="A163" s="208"/>
      <c r="B163" s="42" t="s">
        <v>152</v>
      </c>
      <c r="C163" s="89">
        <v>980.53499999999997</v>
      </c>
      <c r="D163" s="89">
        <v>9799.6579999999994</v>
      </c>
    </row>
    <row r="164" spans="1:4" x14ac:dyDescent="0.25">
      <c r="A164" s="208"/>
      <c r="B164" s="42" t="s">
        <v>147</v>
      </c>
      <c r="C164" s="89">
        <v>410.96</v>
      </c>
      <c r="D164" s="89">
        <v>4590.6400000000003</v>
      </c>
    </row>
    <row r="165" spans="1:4" x14ac:dyDescent="0.25">
      <c r="A165" s="185"/>
      <c r="B165" s="44" t="s">
        <v>133</v>
      </c>
      <c r="C165" s="90">
        <f t="shared" ref="C165:D165" si="26">SUM(C160:C164)</f>
        <v>10935.596999999998</v>
      </c>
      <c r="D165" s="90">
        <f t="shared" si="26"/>
        <v>105735.15099999998</v>
      </c>
    </row>
    <row r="166" spans="1:4" x14ac:dyDescent="0.25">
      <c r="A166" s="184" t="s">
        <v>92</v>
      </c>
      <c r="B166" s="42" t="s">
        <v>145</v>
      </c>
      <c r="C166" s="89">
        <v>91.35</v>
      </c>
      <c r="D166" s="89">
        <v>339.11900000000003</v>
      </c>
    </row>
    <row r="167" spans="1:4" x14ac:dyDescent="0.25">
      <c r="A167" s="208"/>
      <c r="B167" s="42" t="s">
        <v>184</v>
      </c>
      <c r="C167" s="89">
        <v>73.08</v>
      </c>
      <c r="D167" s="89">
        <v>271.29500000000002</v>
      </c>
    </row>
    <row r="168" spans="1:4" x14ac:dyDescent="0.25">
      <c r="A168" s="208"/>
      <c r="B168" s="42" t="s">
        <v>162</v>
      </c>
      <c r="C168" s="89">
        <v>72</v>
      </c>
      <c r="D168" s="89">
        <v>330.274</v>
      </c>
    </row>
    <row r="169" spans="1:4" x14ac:dyDescent="0.25">
      <c r="A169" s="185"/>
      <c r="B169" s="44" t="s">
        <v>133</v>
      </c>
      <c r="C169" s="137">
        <f>SUM(C166:C168)</f>
        <v>236.43</v>
      </c>
      <c r="D169" s="137">
        <f>SUM(D166:D168)</f>
        <v>940.68799999999999</v>
      </c>
    </row>
    <row r="170" spans="1:4" x14ac:dyDescent="0.25">
      <c r="A170" s="184" t="s">
        <v>97</v>
      </c>
      <c r="B170" s="42" t="s">
        <v>162</v>
      </c>
      <c r="C170" s="89">
        <v>776.2</v>
      </c>
      <c r="D170" s="89">
        <v>4745.1080000000002</v>
      </c>
    </row>
    <row r="171" spans="1:4" x14ac:dyDescent="0.25">
      <c r="A171" s="208"/>
      <c r="B171" s="42" t="s">
        <v>157</v>
      </c>
      <c r="C171" s="89">
        <v>95</v>
      </c>
      <c r="D171" s="89">
        <v>742.73199999999997</v>
      </c>
    </row>
    <row r="172" spans="1:4" x14ac:dyDescent="0.25">
      <c r="A172" s="208"/>
      <c r="B172" s="42" t="s">
        <v>143</v>
      </c>
      <c r="C172" s="89">
        <v>70</v>
      </c>
      <c r="D172" s="89">
        <v>553.952</v>
      </c>
    </row>
    <row r="173" spans="1:4" x14ac:dyDescent="0.25">
      <c r="A173" s="208"/>
      <c r="B173" s="42" t="s">
        <v>154</v>
      </c>
      <c r="C173" s="89">
        <v>48.293999999999997</v>
      </c>
      <c r="D173" s="89">
        <v>3376.8679999999999</v>
      </c>
    </row>
    <row r="174" spans="1:4" x14ac:dyDescent="0.25">
      <c r="A174" s="208"/>
      <c r="B174" s="42" t="s">
        <v>140</v>
      </c>
      <c r="C174" s="89">
        <v>5</v>
      </c>
      <c r="D174" s="89">
        <v>34.116</v>
      </c>
    </row>
    <row r="175" spans="1:4" x14ac:dyDescent="0.25">
      <c r="A175" s="185"/>
      <c r="B175" s="44" t="s">
        <v>133</v>
      </c>
      <c r="C175" s="90">
        <f>SUM(C170:C174)</f>
        <v>994.49400000000003</v>
      </c>
      <c r="D175" s="90">
        <f t="shared" ref="D175" si="27">SUM(D170:D174)</f>
        <v>9452.7759999999998</v>
      </c>
    </row>
    <row r="176" spans="1:4" x14ac:dyDescent="0.25">
      <c r="A176" s="184" t="s">
        <v>98</v>
      </c>
      <c r="B176" s="42" t="s">
        <v>162</v>
      </c>
      <c r="C176" s="89">
        <v>10246.916999999999</v>
      </c>
      <c r="D176" s="89">
        <v>99464.396999999997</v>
      </c>
    </row>
    <row r="177" spans="1:4" x14ac:dyDescent="0.25">
      <c r="A177" s="208"/>
      <c r="B177" s="42" t="s">
        <v>185</v>
      </c>
      <c r="C177" s="89">
        <v>1104.7260000000001</v>
      </c>
      <c r="D177" s="89">
        <v>14280.903</v>
      </c>
    </row>
    <row r="178" spans="1:4" x14ac:dyDescent="0.25">
      <c r="A178" s="208"/>
      <c r="B178" s="42" t="s">
        <v>161</v>
      </c>
      <c r="C178" s="89">
        <v>755.03599999999994</v>
      </c>
      <c r="D178" s="89">
        <v>38441.605000000003</v>
      </c>
    </row>
    <row r="179" spans="1:4" x14ac:dyDescent="0.25">
      <c r="A179" s="208"/>
      <c r="B179" s="42" t="s">
        <v>143</v>
      </c>
      <c r="C179" s="89">
        <v>752.42399999999998</v>
      </c>
      <c r="D179" s="89">
        <v>52621.438999999998</v>
      </c>
    </row>
    <row r="180" spans="1:4" x14ac:dyDescent="0.25">
      <c r="A180" s="208"/>
      <c r="B180" s="42" t="s">
        <v>154</v>
      </c>
      <c r="C180" s="89">
        <v>648.11400000000003</v>
      </c>
      <c r="D180" s="89">
        <v>110218.08900000001</v>
      </c>
    </row>
    <row r="181" spans="1:4" x14ac:dyDescent="0.25">
      <c r="A181" s="185"/>
      <c r="B181" s="44" t="s">
        <v>133</v>
      </c>
      <c r="C181" s="90">
        <f t="shared" ref="C181" si="28">SUM(C176:C180)</f>
        <v>13507.216999999999</v>
      </c>
      <c r="D181" s="90">
        <f>SUM(D176:D180)</f>
        <v>315026.43299999996</v>
      </c>
    </row>
    <row r="182" spans="1:4" x14ac:dyDescent="0.25">
      <c r="A182" s="184" t="s">
        <v>100</v>
      </c>
      <c r="B182" s="42" t="s">
        <v>162</v>
      </c>
      <c r="C182" s="89">
        <v>198</v>
      </c>
      <c r="D182" s="89">
        <v>307.50900000000001</v>
      </c>
    </row>
    <row r="183" spans="1:4" x14ac:dyDescent="0.25">
      <c r="A183" s="208"/>
      <c r="B183" s="42" t="s">
        <v>142</v>
      </c>
      <c r="C183" s="89">
        <v>66</v>
      </c>
      <c r="D183" s="89">
        <v>195.33500000000001</v>
      </c>
    </row>
    <row r="184" spans="1:4" x14ac:dyDescent="0.25">
      <c r="A184" s="208"/>
      <c r="B184" s="42" t="s">
        <v>147</v>
      </c>
      <c r="C184" s="89">
        <v>0.16400000000000001</v>
      </c>
      <c r="D184" s="89">
        <v>5.7619999999999996</v>
      </c>
    </row>
    <row r="185" spans="1:4" x14ac:dyDescent="0.25">
      <c r="A185" s="208"/>
      <c r="B185" s="42"/>
      <c r="C185" s="89"/>
      <c r="D185" s="89"/>
    </row>
    <row r="186" spans="1:4" x14ac:dyDescent="0.25">
      <c r="A186" s="185"/>
      <c r="B186" s="44" t="s">
        <v>133</v>
      </c>
      <c r="C186" s="90">
        <f t="shared" ref="C186:D186" si="29">SUM(C182:C185)</f>
        <v>264.16399999999999</v>
      </c>
      <c r="D186" s="90">
        <f t="shared" si="29"/>
        <v>508.60600000000005</v>
      </c>
    </row>
    <row r="187" spans="1:4" x14ac:dyDescent="0.25">
      <c r="A187" s="184" t="s">
        <v>102</v>
      </c>
      <c r="B187" s="42" t="s">
        <v>143</v>
      </c>
      <c r="C187" s="89">
        <v>82.8</v>
      </c>
      <c r="D187" s="89">
        <v>3750.4319999999998</v>
      </c>
    </row>
    <row r="188" spans="1:4" x14ac:dyDescent="0.25">
      <c r="A188" s="208"/>
      <c r="B188" s="42" t="s">
        <v>154</v>
      </c>
      <c r="C188" s="89">
        <v>1.7999999999999999E-2</v>
      </c>
      <c r="D188" s="89">
        <v>0.108</v>
      </c>
    </row>
    <row r="189" spans="1:4" x14ac:dyDescent="0.25">
      <c r="A189" s="208"/>
      <c r="B189" s="42" t="s">
        <v>185</v>
      </c>
      <c r="C189" s="89">
        <v>8.9999999999999993E-3</v>
      </c>
      <c r="D189" s="89">
        <v>0.71</v>
      </c>
    </row>
    <row r="190" spans="1:4" x14ac:dyDescent="0.25">
      <c r="A190" s="208"/>
      <c r="B190" s="42" t="s">
        <v>129</v>
      </c>
      <c r="C190" s="89">
        <v>4.0000000000000001E-3</v>
      </c>
      <c r="D190" s="89">
        <v>1.2999999999999999E-2</v>
      </c>
    </row>
    <row r="191" spans="1:4" x14ac:dyDescent="0.25">
      <c r="A191" s="208"/>
      <c r="B191" s="42" t="s">
        <v>175</v>
      </c>
      <c r="C191" s="89">
        <v>2E-3</v>
      </c>
      <c r="D191" s="89">
        <v>1.7999999999999999E-2</v>
      </c>
    </row>
    <row r="192" spans="1:4" x14ac:dyDescent="0.25">
      <c r="A192" s="185"/>
      <c r="B192" s="44" t="s">
        <v>133</v>
      </c>
      <c r="C192" s="90">
        <f t="shared" ref="C192:D192" si="30">SUM(C187:C188)</f>
        <v>82.817999999999998</v>
      </c>
      <c r="D192" s="90">
        <f t="shared" si="30"/>
        <v>3750.54</v>
      </c>
    </row>
    <row r="193" spans="1:4" ht="30" customHeight="1" x14ac:dyDescent="0.25">
      <c r="A193" s="184" t="s">
        <v>104</v>
      </c>
      <c r="B193" s="42" t="s">
        <v>154</v>
      </c>
      <c r="C193" s="89">
        <v>12732.717000000001</v>
      </c>
      <c r="D193" s="89">
        <v>47223.053</v>
      </c>
    </row>
    <row r="194" spans="1:4" x14ac:dyDescent="0.25">
      <c r="A194" s="208"/>
      <c r="B194" s="42" t="s">
        <v>162</v>
      </c>
      <c r="C194" s="89">
        <v>8652.759</v>
      </c>
      <c r="D194" s="89">
        <v>47571.769</v>
      </c>
    </row>
    <row r="195" spans="1:4" x14ac:dyDescent="0.25">
      <c r="A195" s="208"/>
      <c r="B195" s="42" t="s">
        <v>185</v>
      </c>
      <c r="C195" s="89">
        <v>6157.5379999999996</v>
      </c>
      <c r="D195" s="89">
        <v>45577.483</v>
      </c>
    </row>
    <row r="196" spans="1:4" x14ac:dyDescent="0.25">
      <c r="A196" s="208"/>
      <c r="B196" s="42" t="s">
        <v>177</v>
      </c>
      <c r="C196" s="89">
        <v>3220.8</v>
      </c>
      <c r="D196" s="89">
        <v>6135.3630000000003</v>
      </c>
    </row>
    <row r="197" spans="1:4" x14ac:dyDescent="0.25">
      <c r="A197" s="208"/>
      <c r="B197" s="42" t="s">
        <v>143</v>
      </c>
      <c r="C197" s="89">
        <v>688.32500000000005</v>
      </c>
      <c r="D197" s="89">
        <v>33753.137999999999</v>
      </c>
    </row>
    <row r="198" spans="1:4" x14ac:dyDescent="0.25">
      <c r="A198" s="185"/>
      <c r="B198" s="44" t="s">
        <v>133</v>
      </c>
      <c r="C198" s="90">
        <f t="shared" ref="C198:D198" si="31">SUM(C193:C197)</f>
        <v>31452.139000000003</v>
      </c>
      <c r="D198" s="90">
        <f t="shared" si="31"/>
        <v>180260.80600000001</v>
      </c>
    </row>
    <row r="199" spans="1:4" x14ac:dyDescent="0.25">
      <c r="A199" s="184" t="s">
        <v>105</v>
      </c>
      <c r="B199" s="42" t="s">
        <v>162</v>
      </c>
      <c r="C199" s="89">
        <v>3045.3809999999999</v>
      </c>
      <c r="D199" s="89">
        <v>41372.402999999998</v>
      </c>
    </row>
    <row r="200" spans="1:4" x14ac:dyDescent="0.25">
      <c r="A200" s="208"/>
      <c r="B200" s="42" t="s">
        <v>132</v>
      </c>
      <c r="C200" s="89">
        <v>1859.1510000000001</v>
      </c>
      <c r="D200" s="89">
        <v>9592.7129999999997</v>
      </c>
    </row>
    <row r="201" spans="1:4" x14ac:dyDescent="0.25">
      <c r="A201" s="208"/>
      <c r="B201" s="42" t="s">
        <v>161</v>
      </c>
      <c r="C201" s="89">
        <v>1181.3520000000001</v>
      </c>
      <c r="D201" s="89">
        <v>52272.370999999999</v>
      </c>
    </row>
    <row r="202" spans="1:4" x14ac:dyDescent="0.25">
      <c r="A202" s="208"/>
      <c r="B202" s="42" t="s">
        <v>176</v>
      </c>
      <c r="C202" s="89">
        <v>1174.633</v>
      </c>
      <c r="D202" s="89">
        <v>18435.627</v>
      </c>
    </row>
    <row r="203" spans="1:4" x14ac:dyDescent="0.25">
      <c r="A203" s="208"/>
      <c r="B203" s="42" t="s">
        <v>145</v>
      </c>
      <c r="C203" s="89">
        <v>1054.192</v>
      </c>
      <c r="D203" s="89">
        <v>21678.159</v>
      </c>
    </row>
    <row r="204" spans="1:4" x14ac:dyDescent="0.25">
      <c r="A204" s="185"/>
      <c r="B204" s="44" t="s">
        <v>133</v>
      </c>
      <c r="C204" s="90">
        <f t="shared" ref="C204" si="32">SUM(C199:C203)</f>
        <v>8314.7089999999989</v>
      </c>
      <c r="D204" s="90">
        <f>SUM(D199:D203)</f>
        <v>143351.27299999999</v>
      </c>
    </row>
    <row r="205" spans="1:4" x14ac:dyDescent="0.25">
      <c r="A205" s="184" t="s">
        <v>106</v>
      </c>
      <c r="B205" s="42" t="s">
        <v>155</v>
      </c>
      <c r="C205" s="89">
        <v>74.465000000000003</v>
      </c>
      <c r="D205" s="89">
        <v>4904.9470000000001</v>
      </c>
    </row>
    <row r="206" spans="1:4" x14ac:dyDescent="0.25">
      <c r="A206" s="208"/>
      <c r="B206" s="42" t="s">
        <v>162</v>
      </c>
      <c r="C206" s="89">
        <v>67.838999999999999</v>
      </c>
      <c r="D206" s="89">
        <v>584.85</v>
      </c>
    </row>
    <row r="207" spans="1:4" x14ac:dyDescent="0.25">
      <c r="A207" s="208"/>
      <c r="B207" s="42" t="s">
        <v>137</v>
      </c>
      <c r="C207" s="89">
        <v>31.658000000000001</v>
      </c>
      <c r="D207" s="89">
        <v>289.23599999999999</v>
      </c>
    </row>
    <row r="208" spans="1:4" x14ac:dyDescent="0.25">
      <c r="A208" s="208"/>
      <c r="B208" s="42" t="s">
        <v>132</v>
      </c>
      <c r="C208" s="89">
        <v>30.870999999999999</v>
      </c>
      <c r="D208" s="89">
        <v>253.40600000000001</v>
      </c>
    </row>
    <row r="209" spans="1:4" x14ac:dyDescent="0.25">
      <c r="A209" s="208"/>
      <c r="B209" s="42" t="s">
        <v>175</v>
      </c>
      <c r="C209" s="89">
        <v>27</v>
      </c>
      <c r="D209" s="89">
        <v>109.123</v>
      </c>
    </row>
    <row r="210" spans="1:4" x14ac:dyDescent="0.25">
      <c r="A210" s="185"/>
      <c r="B210" s="44" t="s">
        <v>133</v>
      </c>
      <c r="C210" s="90">
        <f>SUM(C205:C209)</f>
        <v>231.833</v>
      </c>
      <c r="D210" s="90">
        <f t="shared" ref="D210" si="33">SUM(D205:D209)</f>
        <v>6141.5619999999999</v>
      </c>
    </row>
    <row r="211" spans="1:4" ht="30" customHeight="1" x14ac:dyDescent="0.25">
      <c r="A211" s="184" t="s">
        <v>107</v>
      </c>
      <c r="B211" s="42" t="s">
        <v>137</v>
      </c>
      <c r="C211" s="89">
        <v>23.7</v>
      </c>
      <c r="D211" s="89">
        <v>215.10599999999999</v>
      </c>
    </row>
    <row r="212" spans="1:4" x14ac:dyDescent="0.25">
      <c r="A212" s="208"/>
      <c r="B212" s="42" t="s">
        <v>162</v>
      </c>
      <c r="C212" s="89">
        <v>22.405000000000001</v>
      </c>
      <c r="D212" s="89">
        <v>235.85400000000001</v>
      </c>
    </row>
    <row r="213" spans="1:4" x14ac:dyDescent="0.25">
      <c r="A213" s="208"/>
      <c r="B213" s="42" t="s">
        <v>147</v>
      </c>
      <c r="C213" s="89">
        <v>15.292999999999999</v>
      </c>
      <c r="D213" s="89">
        <v>248.42599999999999</v>
      </c>
    </row>
    <row r="214" spans="1:4" x14ac:dyDescent="0.25">
      <c r="A214" s="208"/>
      <c r="B214" s="42" t="s">
        <v>132</v>
      </c>
      <c r="C214" s="89">
        <v>12.86</v>
      </c>
      <c r="D214" s="89">
        <v>149.80199999999999</v>
      </c>
    </row>
    <row r="215" spans="1:4" x14ac:dyDescent="0.25">
      <c r="A215" s="208"/>
      <c r="B215" s="42" t="s">
        <v>154</v>
      </c>
      <c r="C215" s="89">
        <v>11.817</v>
      </c>
      <c r="D215" s="89">
        <v>245.50299999999999</v>
      </c>
    </row>
    <row r="216" spans="1:4" x14ac:dyDescent="0.25">
      <c r="A216" s="185"/>
      <c r="B216" s="44" t="s">
        <v>133</v>
      </c>
      <c r="C216" s="90">
        <f t="shared" ref="C216" si="34">SUM(C211:C215)</f>
        <v>86.075000000000017</v>
      </c>
      <c r="D216" s="90">
        <f>SUM(D211:D215)</f>
        <v>1094.691</v>
      </c>
    </row>
    <row r="217" spans="1:4" x14ac:dyDescent="0.25">
      <c r="A217" s="184" t="s">
        <v>108</v>
      </c>
      <c r="B217" s="42" t="s">
        <v>162</v>
      </c>
      <c r="C217" s="89">
        <v>282.81099999999998</v>
      </c>
      <c r="D217" s="89">
        <v>3229.17</v>
      </c>
    </row>
    <row r="218" spans="1:4" x14ac:dyDescent="0.25">
      <c r="A218" s="208"/>
      <c r="B218" s="42" t="s">
        <v>167</v>
      </c>
      <c r="C218" s="89">
        <v>9.1430000000000007</v>
      </c>
      <c r="D218" s="89">
        <v>144.334</v>
      </c>
    </row>
    <row r="219" spans="1:4" x14ac:dyDescent="0.25">
      <c r="A219" s="208"/>
      <c r="B219" s="42" t="s">
        <v>147</v>
      </c>
      <c r="C219" s="89">
        <v>7.1749999999999998</v>
      </c>
      <c r="D219" s="89">
        <v>138.476</v>
      </c>
    </row>
    <row r="220" spans="1:4" x14ac:dyDescent="0.25">
      <c r="A220" s="208"/>
      <c r="B220" s="42" t="s">
        <v>137</v>
      </c>
      <c r="C220" s="89">
        <v>3.6909999999999998</v>
      </c>
      <c r="D220" s="89">
        <v>328.49299999999999</v>
      </c>
    </row>
    <row r="221" spans="1:4" x14ac:dyDescent="0.25">
      <c r="A221" s="208"/>
      <c r="B221" s="42" t="s">
        <v>143</v>
      </c>
      <c r="C221" s="89">
        <v>0.86199999999999999</v>
      </c>
      <c r="D221" s="89">
        <v>10.712</v>
      </c>
    </row>
    <row r="222" spans="1:4" x14ac:dyDescent="0.25">
      <c r="A222" s="185"/>
      <c r="B222" s="44" t="s">
        <v>133</v>
      </c>
      <c r="C222" s="90">
        <f t="shared" ref="C222:D222" si="35">SUM(C217:C221)</f>
        <v>303.68199999999996</v>
      </c>
      <c r="D222" s="90">
        <f t="shared" si="35"/>
        <v>3851.1849999999999</v>
      </c>
    </row>
    <row r="223" spans="1:4" x14ac:dyDescent="0.25">
      <c r="A223" s="184" t="s">
        <v>109</v>
      </c>
      <c r="B223" s="42" t="s">
        <v>162</v>
      </c>
      <c r="C223" s="89">
        <v>1577.922</v>
      </c>
      <c r="D223" s="89">
        <v>12115.458000000001</v>
      </c>
    </row>
    <row r="224" spans="1:4" x14ac:dyDescent="0.25">
      <c r="A224" s="208"/>
      <c r="B224" s="42" t="s">
        <v>149</v>
      </c>
      <c r="C224" s="89">
        <v>75.512</v>
      </c>
      <c r="D224" s="89">
        <v>614.25300000000004</v>
      </c>
    </row>
    <row r="225" spans="1:4" x14ac:dyDescent="0.25">
      <c r="A225" s="208"/>
      <c r="B225" s="42" t="s">
        <v>129</v>
      </c>
      <c r="C225" s="89">
        <v>64.965000000000003</v>
      </c>
      <c r="D225" s="89">
        <v>1081.425</v>
      </c>
    </row>
    <row r="226" spans="1:4" x14ac:dyDescent="0.25">
      <c r="A226" s="208"/>
      <c r="B226" s="42" t="s">
        <v>150</v>
      </c>
      <c r="C226" s="89">
        <v>49.231999999999999</v>
      </c>
      <c r="D226" s="89">
        <v>1061.2729999999999</v>
      </c>
    </row>
    <row r="227" spans="1:4" x14ac:dyDescent="0.25">
      <c r="A227" s="208"/>
      <c r="B227" s="42" t="s">
        <v>147</v>
      </c>
      <c r="C227" s="89">
        <v>39.146000000000001</v>
      </c>
      <c r="D227" s="89">
        <v>806.899</v>
      </c>
    </row>
    <row r="228" spans="1:4" x14ac:dyDescent="0.25">
      <c r="A228" s="185"/>
      <c r="B228" s="44" t="s">
        <v>133</v>
      </c>
      <c r="C228" s="90">
        <f t="shared" ref="C228:D228" si="36">SUM(C223:C227)</f>
        <v>1806.7769999999998</v>
      </c>
      <c r="D228" s="90">
        <f t="shared" si="36"/>
        <v>15679.307999999999</v>
      </c>
    </row>
    <row r="229" spans="1:4" x14ac:dyDescent="0.25">
      <c r="A229" s="184" t="s">
        <v>110</v>
      </c>
      <c r="B229" s="42" t="s">
        <v>162</v>
      </c>
      <c r="C229" s="89">
        <v>146.65700000000001</v>
      </c>
      <c r="D229" s="89">
        <v>743.96600000000001</v>
      </c>
    </row>
    <row r="230" spans="1:4" x14ac:dyDescent="0.25">
      <c r="A230" s="208"/>
      <c r="B230" s="42" t="s">
        <v>161</v>
      </c>
      <c r="C230" s="89">
        <v>3.52</v>
      </c>
      <c r="D230" s="89">
        <v>122.28100000000001</v>
      </c>
    </row>
    <row r="231" spans="1:4" x14ac:dyDescent="0.25">
      <c r="A231" s="208"/>
      <c r="B231" s="42" t="s">
        <v>145</v>
      </c>
      <c r="C231" s="89">
        <v>2.2879999999999998</v>
      </c>
      <c r="D231" s="89">
        <v>111.236</v>
      </c>
    </row>
    <row r="232" spans="1:4" x14ac:dyDescent="0.25">
      <c r="A232" s="208"/>
      <c r="B232" s="42" t="s">
        <v>147</v>
      </c>
      <c r="C232" s="89">
        <v>1.915</v>
      </c>
      <c r="D232" s="89">
        <v>9.1639999999999997</v>
      </c>
    </row>
    <row r="233" spans="1:4" x14ac:dyDescent="0.25">
      <c r="A233" s="208"/>
      <c r="B233" s="42" t="s">
        <v>174</v>
      </c>
      <c r="C233" s="89">
        <v>0.95099999999999996</v>
      </c>
      <c r="D233" s="89">
        <v>6.8860000000000001</v>
      </c>
    </row>
    <row r="234" spans="1:4" x14ac:dyDescent="0.25">
      <c r="A234" s="185"/>
      <c r="B234" s="44" t="s">
        <v>133</v>
      </c>
      <c r="C234" s="90">
        <f>SUM(C229:C233)</f>
        <v>155.33100000000002</v>
      </c>
      <c r="D234" s="90">
        <f t="shared" ref="D234" si="37">SUM(D229:D233)</f>
        <v>993.53300000000002</v>
      </c>
    </row>
    <row r="235" spans="1:4" ht="30" customHeight="1" x14ac:dyDescent="0.25">
      <c r="A235" s="184" t="s">
        <v>111</v>
      </c>
      <c r="B235" s="42" t="s">
        <v>162</v>
      </c>
      <c r="C235" s="89">
        <v>302.97000000000003</v>
      </c>
      <c r="D235" s="89">
        <v>5189.0379999999996</v>
      </c>
    </row>
    <row r="236" spans="1:4" x14ac:dyDescent="0.25">
      <c r="A236" s="208"/>
      <c r="B236" s="42" t="s">
        <v>149</v>
      </c>
      <c r="C236" s="89">
        <v>177.35900000000001</v>
      </c>
      <c r="D236" s="89">
        <v>1114.876</v>
      </c>
    </row>
    <row r="237" spans="1:4" x14ac:dyDescent="0.25">
      <c r="A237" s="208"/>
      <c r="B237" s="42" t="s">
        <v>140</v>
      </c>
      <c r="C237" s="89">
        <v>142.542</v>
      </c>
      <c r="D237" s="89">
        <v>944.37900000000002</v>
      </c>
    </row>
    <row r="238" spans="1:4" x14ac:dyDescent="0.25">
      <c r="A238" s="208"/>
      <c r="B238" s="42" t="s">
        <v>177</v>
      </c>
      <c r="C238" s="89">
        <v>16.501999999999999</v>
      </c>
      <c r="D238" s="89">
        <v>95.15</v>
      </c>
    </row>
    <row r="239" spans="1:4" x14ac:dyDescent="0.25">
      <c r="A239" s="208"/>
      <c r="B239" s="42" t="s">
        <v>145</v>
      </c>
      <c r="C239" s="89">
        <v>15.829000000000001</v>
      </c>
      <c r="D239" s="89">
        <v>278.18700000000001</v>
      </c>
    </row>
    <row r="240" spans="1:4" x14ac:dyDescent="0.25">
      <c r="A240" s="185"/>
      <c r="B240" s="44" t="s">
        <v>133</v>
      </c>
      <c r="C240" s="90">
        <f t="shared" ref="C240:D240" si="38">SUM(C235:C239)</f>
        <v>655.202</v>
      </c>
      <c r="D240" s="90">
        <f t="shared" si="38"/>
        <v>7621.6299999999992</v>
      </c>
    </row>
    <row r="241" spans="1:4" x14ac:dyDescent="0.25">
      <c r="A241" s="184" t="s">
        <v>112</v>
      </c>
      <c r="B241" s="42" t="s">
        <v>162</v>
      </c>
      <c r="C241" s="89">
        <v>179.625</v>
      </c>
      <c r="D241" s="89">
        <v>2020.242</v>
      </c>
    </row>
    <row r="242" spans="1:4" x14ac:dyDescent="0.25">
      <c r="A242" s="208"/>
      <c r="B242" s="42" t="s">
        <v>161</v>
      </c>
      <c r="C242" s="89">
        <v>153.04</v>
      </c>
      <c r="D242" s="89">
        <v>1118.539</v>
      </c>
    </row>
    <row r="243" spans="1:4" x14ac:dyDescent="0.25">
      <c r="A243" s="208"/>
      <c r="B243" s="42" t="s">
        <v>145</v>
      </c>
      <c r="C243" s="89">
        <v>151.5</v>
      </c>
      <c r="D243" s="89">
        <v>1763.684</v>
      </c>
    </row>
    <row r="244" spans="1:4" x14ac:dyDescent="0.25">
      <c r="A244" s="208"/>
      <c r="B244" s="42" t="s">
        <v>147</v>
      </c>
      <c r="C244" s="89">
        <v>28.366</v>
      </c>
      <c r="D244" s="89">
        <v>251.15600000000001</v>
      </c>
    </row>
    <row r="245" spans="1:4" x14ac:dyDescent="0.25">
      <c r="A245" s="208"/>
      <c r="B245" s="42" t="s">
        <v>273</v>
      </c>
      <c r="C245" s="89">
        <v>22.245999999999999</v>
      </c>
      <c r="D245" s="89">
        <v>31.113</v>
      </c>
    </row>
    <row r="246" spans="1:4" x14ac:dyDescent="0.25">
      <c r="A246" s="185"/>
      <c r="B246" s="44" t="s">
        <v>133</v>
      </c>
      <c r="C246" s="90">
        <f>SUM(C241:C245)</f>
        <v>534.77699999999993</v>
      </c>
      <c r="D246" s="90">
        <f t="shared" ref="D246" si="39">SUM(D241:D245)</f>
        <v>5184.7340000000004</v>
      </c>
    </row>
    <row r="247" spans="1:4" x14ac:dyDescent="0.25">
      <c r="A247" s="184" t="s">
        <v>113</v>
      </c>
      <c r="B247" s="42" t="s">
        <v>162</v>
      </c>
      <c r="C247" s="89">
        <v>82.600999999999999</v>
      </c>
      <c r="D247" s="89">
        <v>448.54</v>
      </c>
    </row>
    <row r="248" spans="1:4" x14ac:dyDescent="0.25">
      <c r="A248" s="208"/>
      <c r="B248" s="42" t="s">
        <v>154</v>
      </c>
      <c r="C248" s="89">
        <v>62.378</v>
      </c>
      <c r="D248" s="89">
        <v>287.54500000000002</v>
      </c>
    </row>
    <row r="249" spans="1:4" x14ac:dyDescent="0.25">
      <c r="A249" s="208"/>
      <c r="B249" s="42" t="s">
        <v>178</v>
      </c>
      <c r="C249" s="89">
        <v>21</v>
      </c>
      <c r="D249" s="89">
        <v>29.933</v>
      </c>
    </row>
    <row r="250" spans="1:4" x14ac:dyDescent="0.25">
      <c r="A250" s="208"/>
      <c r="B250" s="42" t="s">
        <v>155</v>
      </c>
      <c r="C250" s="89">
        <v>10.946</v>
      </c>
      <c r="D250" s="89">
        <v>58.234000000000002</v>
      </c>
    </row>
    <row r="251" spans="1:4" x14ac:dyDescent="0.25">
      <c r="A251" s="208"/>
      <c r="B251" s="42" t="s">
        <v>137</v>
      </c>
      <c r="C251" s="89">
        <v>1.615</v>
      </c>
      <c r="D251" s="89">
        <v>111.346</v>
      </c>
    </row>
    <row r="252" spans="1:4" x14ac:dyDescent="0.25">
      <c r="A252" s="185"/>
      <c r="B252" s="44" t="s">
        <v>133</v>
      </c>
      <c r="C252" s="90">
        <f t="shared" ref="C252:D252" si="40">SUM(C247:C251)</f>
        <v>178.54</v>
      </c>
      <c r="D252" s="90">
        <f t="shared" si="40"/>
        <v>935.59800000000007</v>
      </c>
    </row>
    <row r="253" spans="1:4" x14ac:dyDescent="0.25">
      <c r="A253" s="184" t="s">
        <v>114</v>
      </c>
      <c r="B253" s="42" t="s">
        <v>162</v>
      </c>
      <c r="C253" s="89">
        <v>4401.2489999999998</v>
      </c>
      <c r="D253" s="89">
        <v>28960.638999999999</v>
      </c>
    </row>
    <row r="254" spans="1:4" x14ac:dyDescent="0.25">
      <c r="A254" s="208"/>
      <c r="B254" s="42" t="s">
        <v>145</v>
      </c>
      <c r="C254" s="89">
        <v>547.33500000000004</v>
      </c>
      <c r="D254" s="89">
        <v>9746.3060000000005</v>
      </c>
    </row>
    <row r="255" spans="1:4" x14ac:dyDescent="0.25">
      <c r="A255" s="208"/>
      <c r="B255" s="42" t="s">
        <v>147</v>
      </c>
      <c r="C255" s="89">
        <v>427.10199999999998</v>
      </c>
      <c r="D255" s="89">
        <v>9739.0480000000007</v>
      </c>
    </row>
    <row r="256" spans="1:4" x14ac:dyDescent="0.25">
      <c r="A256" s="208"/>
      <c r="B256" s="42" t="s">
        <v>149</v>
      </c>
      <c r="C256" s="89">
        <v>376.99900000000002</v>
      </c>
      <c r="D256" s="89">
        <v>3498.2510000000002</v>
      </c>
    </row>
    <row r="257" spans="1:4" x14ac:dyDescent="0.25">
      <c r="A257" s="208"/>
      <c r="B257" s="42" t="s">
        <v>155</v>
      </c>
      <c r="C257" s="89">
        <v>313.35000000000002</v>
      </c>
      <c r="D257" s="89">
        <v>1743.123</v>
      </c>
    </row>
    <row r="258" spans="1:4" x14ac:dyDescent="0.25">
      <c r="A258" s="185"/>
      <c r="B258" s="44" t="s">
        <v>133</v>
      </c>
      <c r="C258" s="90">
        <f>SUM(C253:C257)</f>
        <v>6066.0349999999999</v>
      </c>
      <c r="D258" s="90">
        <f t="shared" ref="D258" si="41">SUM(D253:D257)</f>
        <v>53687.367000000006</v>
      </c>
    </row>
    <row r="259" spans="1:4" x14ac:dyDescent="0.25">
      <c r="A259" s="184" t="s">
        <v>115</v>
      </c>
      <c r="B259" s="42" t="s">
        <v>132</v>
      </c>
      <c r="C259" s="89">
        <v>1276.0329999999999</v>
      </c>
      <c r="D259" s="89">
        <v>10991.5</v>
      </c>
    </row>
    <row r="260" spans="1:4" x14ac:dyDescent="0.25">
      <c r="A260" s="208"/>
      <c r="B260" s="42" t="s">
        <v>149</v>
      </c>
      <c r="C260" s="89">
        <v>1070.231</v>
      </c>
      <c r="D260" s="89">
        <v>5445.69</v>
      </c>
    </row>
    <row r="261" spans="1:4" x14ac:dyDescent="0.25">
      <c r="A261" s="208"/>
      <c r="B261" s="42" t="s">
        <v>162</v>
      </c>
      <c r="C261" s="89">
        <v>439.70699999999999</v>
      </c>
      <c r="D261" s="89">
        <v>5149.0810000000001</v>
      </c>
    </row>
    <row r="262" spans="1:4" x14ac:dyDescent="0.25">
      <c r="A262" s="208"/>
      <c r="B262" s="42" t="s">
        <v>142</v>
      </c>
      <c r="C262" s="89">
        <v>337.01400000000001</v>
      </c>
      <c r="D262" s="89">
        <v>2151.1149999999998</v>
      </c>
    </row>
    <row r="263" spans="1:4" x14ac:dyDescent="0.25">
      <c r="A263" s="208"/>
      <c r="B263" s="42" t="s">
        <v>152</v>
      </c>
      <c r="C263" s="89">
        <v>48.841000000000001</v>
      </c>
      <c r="D263" s="89">
        <v>567.45399999999995</v>
      </c>
    </row>
    <row r="264" spans="1:4" x14ac:dyDescent="0.25">
      <c r="A264" s="185"/>
      <c r="B264" s="44" t="s">
        <v>133</v>
      </c>
      <c r="C264" s="90">
        <f t="shared" ref="C264:D264" si="42">SUM(C259:C263)</f>
        <v>3171.826</v>
      </c>
      <c r="D264" s="90">
        <f t="shared" si="42"/>
        <v>24304.84</v>
      </c>
    </row>
    <row r="265" spans="1:4" ht="15" customHeight="1" x14ac:dyDescent="0.25">
      <c r="A265" s="184" t="s">
        <v>116</v>
      </c>
      <c r="B265" s="42" t="s">
        <v>162</v>
      </c>
      <c r="C265" s="89">
        <v>3914.529</v>
      </c>
      <c r="D265" s="89">
        <v>8367.6090000000004</v>
      </c>
    </row>
    <row r="266" spans="1:4" x14ac:dyDescent="0.25">
      <c r="A266" s="208"/>
      <c r="B266" s="42" t="s">
        <v>155</v>
      </c>
      <c r="C266" s="89">
        <v>150.76</v>
      </c>
      <c r="D266" s="89">
        <v>550.85299999999995</v>
      </c>
    </row>
    <row r="267" spans="1:4" x14ac:dyDescent="0.25">
      <c r="A267" s="208"/>
      <c r="B267" s="42" t="s">
        <v>183</v>
      </c>
      <c r="C267" s="89">
        <v>27</v>
      </c>
      <c r="D267" s="89">
        <v>30.254999999999999</v>
      </c>
    </row>
    <row r="268" spans="1:4" x14ac:dyDescent="0.25">
      <c r="A268" s="208"/>
      <c r="B268" s="42" t="s">
        <v>149</v>
      </c>
      <c r="C268" s="89">
        <v>7.8609999999999998</v>
      </c>
      <c r="D268" s="89">
        <v>374.20600000000002</v>
      </c>
    </row>
    <row r="269" spans="1:4" x14ac:dyDescent="0.25">
      <c r="A269" s="208"/>
      <c r="B269" s="42" t="s">
        <v>166</v>
      </c>
      <c r="C269" s="89">
        <v>6</v>
      </c>
      <c r="D269" s="89">
        <v>39.326000000000001</v>
      </c>
    </row>
    <row r="270" spans="1:4" x14ac:dyDescent="0.25">
      <c r="A270" s="185"/>
      <c r="B270" s="44" t="s">
        <v>133</v>
      </c>
      <c r="C270" s="90">
        <f t="shared" ref="C270:D270" si="43">SUM(C265:C269)</f>
        <v>4106.1499999999996</v>
      </c>
      <c r="D270" s="90">
        <f t="shared" si="43"/>
        <v>9362.248999999998</v>
      </c>
    </row>
    <row r="271" spans="1:4" x14ac:dyDescent="0.25">
      <c r="A271" s="184" t="s">
        <v>117</v>
      </c>
      <c r="B271" s="42" t="s">
        <v>152</v>
      </c>
      <c r="C271" s="89">
        <v>6594.6009999999997</v>
      </c>
      <c r="D271" s="89">
        <v>15488.282999999999</v>
      </c>
    </row>
    <row r="272" spans="1:4" x14ac:dyDescent="0.25">
      <c r="A272" s="208"/>
      <c r="B272" s="42" t="s">
        <v>162</v>
      </c>
      <c r="C272" s="89">
        <v>5938.5429999999997</v>
      </c>
      <c r="D272" s="89">
        <v>35551.523999999998</v>
      </c>
    </row>
    <row r="273" spans="1:4" x14ac:dyDescent="0.25">
      <c r="A273" s="208"/>
      <c r="B273" s="42" t="s">
        <v>351</v>
      </c>
      <c r="C273" s="89">
        <v>84</v>
      </c>
      <c r="D273" s="89">
        <v>418.32</v>
      </c>
    </row>
    <row r="274" spans="1:4" x14ac:dyDescent="0.25">
      <c r="A274" s="208"/>
      <c r="B274" s="42" t="s">
        <v>147</v>
      </c>
      <c r="C274" s="89">
        <v>25.992000000000001</v>
      </c>
      <c r="D274" s="89">
        <v>214.43299999999999</v>
      </c>
    </row>
    <row r="275" spans="1:4" x14ac:dyDescent="0.25">
      <c r="A275" s="208"/>
      <c r="B275" s="42" t="s">
        <v>167</v>
      </c>
      <c r="C275" s="89">
        <v>6.125</v>
      </c>
      <c r="D275" s="89">
        <v>141.99199999999999</v>
      </c>
    </row>
    <row r="276" spans="1:4" x14ac:dyDescent="0.25">
      <c r="A276" s="185"/>
      <c r="B276" s="44" t="s">
        <v>133</v>
      </c>
      <c r="C276" s="90">
        <f t="shared" ref="C276" si="44">SUM(C271:C275)</f>
        <v>12649.261</v>
      </c>
      <c r="D276" s="90">
        <f>SUM(D271:D275)</f>
        <v>51814.551999999996</v>
      </c>
    </row>
    <row r="277" spans="1:4" x14ac:dyDescent="0.25">
      <c r="A277" s="184" t="s">
        <v>118</v>
      </c>
      <c r="B277" s="42" t="s">
        <v>162</v>
      </c>
      <c r="C277" s="89">
        <v>13.06</v>
      </c>
      <c r="D277" s="89">
        <v>76.396000000000001</v>
      </c>
    </row>
    <row r="278" spans="1:4" x14ac:dyDescent="0.25">
      <c r="A278" s="208"/>
      <c r="B278" s="42" t="s">
        <v>167</v>
      </c>
      <c r="C278" s="89">
        <v>5.0350000000000001</v>
      </c>
      <c r="D278" s="89">
        <v>225.17699999999999</v>
      </c>
    </row>
    <row r="279" spans="1:4" x14ac:dyDescent="0.25">
      <c r="A279" s="208"/>
      <c r="B279" s="42" t="s">
        <v>137</v>
      </c>
      <c r="C279" s="89">
        <v>4.6449999999999996</v>
      </c>
      <c r="D279" s="89">
        <v>53.500999999999998</v>
      </c>
    </row>
    <row r="280" spans="1:4" x14ac:dyDescent="0.25">
      <c r="A280" s="208"/>
      <c r="B280" s="42" t="s">
        <v>142</v>
      </c>
      <c r="C280" s="89">
        <v>0.28499999999999998</v>
      </c>
      <c r="D280" s="89">
        <v>0.86699999999999999</v>
      </c>
    </row>
    <row r="281" spans="1:4" x14ac:dyDescent="0.25">
      <c r="A281" s="208"/>
      <c r="B281" s="42" t="s">
        <v>143</v>
      </c>
      <c r="C281" s="89">
        <v>0.253</v>
      </c>
      <c r="D281" s="89">
        <v>1.4059999999999999</v>
      </c>
    </row>
    <row r="282" spans="1:4" x14ac:dyDescent="0.25">
      <c r="A282" s="185"/>
      <c r="B282" s="44" t="s">
        <v>133</v>
      </c>
      <c r="C282" s="90">
        <f t="shared" ref="C282:D282" si="45">SUM(C277:C281)</f>
        <v>23.277999999999999</v>
      </c>
      <c r="D282" s="90">
        <f t="shared" si="45"/>
        <v>357.34699999999998</v>
      </c>
    </row>
    <row r="283" spans="1:4" x14ac:dyDescent="0.25">
      <c r="A283" s="184" t="s">
        <v>119</v>
      </c>
      <c r="B283" s="42" t="s">
        <v>154</v>
      </c>
      <c r="C283" s="89">
        <v>156.053</v>
      </c>
      <c r="D283" s="89">
        <v>3266.9369999999999</v>
      </c>
    </row>
    <row r="284" spans="1:4" x14ac:dyDescent="0.25">
      <c r="A284" s="208"/>
      <c r="B284" s="42" t="s">
        <v>149</v>
      </c>
      <c r="C284" s="89">
        <v>84.71</v>
      </c>
      <c r="D284" s="89">
        <v>505.358</v>
      </c>
    </row>
    <row r="285" spans="1:4" x14ac:dyDescent="0.25">
      <c r="A285" s="208"/>
      <c r="B285" s="42" t="s">
        <v>162</v>
      </c>
      <c r="C285" s="89">
        <v>41.395000000000003</v>
      </c>
      <c r="D285" s="89">
        <v>2171.8270000000002</v>
      </c>
    </row>
    <row r="286" spans="1:4" x14ac:dyDescent="0.25">
      <c r="A286" s="208"/>
      <c r="B286" s="42" t="s">
        <v>161</v>
      </c>
      <c r="C286" s="89">
        <v>40.055</v>
      </c>
      <c r="D286" s="89">
        <v>37.683</v>
      </c>
    </row>
    <row r="287" spans="1:4" x14ac:dyDescent="0.25">
      <c r="A287" s="208"/>
      <c r="B287" s="42" t="s">
        <v>143</v>
      </c>
      <c r="C287" s="89">
        <v>19.52</v>
      </c>
      <c r="D287" s="89">
        <v>1413.4480000000001</v>
      </c>
    </row>
    <row r="288" spans="1:4" x14ac:dyDescent="0.25">
      <c r="A288" s="185"/>
      <c r="B288" s="44" t="s">
        <v>133</v>
      </c>
      <c r="C288" s="90">
        <f t="shared" ref="C288:D288" si="46">SUM(C283:C287)</f>
        <v>341.73299999999995</v>
      </c>
      <c r="D288" s="90">
        <f t="shared" si="46"/>
        <v>7395.2530000000006</v>
      </c>
    </row>
    <row r="289" spans="1:4" x14ac:dyDescent="0.25">
      <c r="A289" s="184" t="s">
        <v>120</v>
      </c>
      <c r="B289" s="42" t="s">
        <v>162</v>
      </c>
      <c r="C289" s="89">
        <v>1764.425</v>
      </c>
      <c r="D289" s="89">
        <v>6199.3680000000004</v>
      </c>
    </row>
    <row r="290" spans="1:4" x14ac:dyDescent="0.25">
      <c r="A290" s="208"/>
      <c r="B290" s="42" t="s">
        <v>175</v>
      </c>
      <c r="C290" s="89">
        <v>270</v>
      </c>
      <c r="D290" s="89">
        <v>393.70299999999997</v>
      </c>
    </row>
    <row r="291" spans="1:4" x14ac:dyDescent="0.25">
      <c r="A291" s="208"/>
      <c r="B291" s="42" t="s">
        <v>143</v>
      </c>
      <c r="C291" s="89">
        <v>6.23</v>
      </c>
      <c r="D291" s="89">
        <v>181.03100000000001</v>
      </c>
    </row>
    <row r="292" spans="1:4" x14ac:dyDescent="0.25">
      <c r="A292" s="208"/>
      <c r="B292" s="42" t="s">
        <v>147</v>
      </c>
      <c r="C292" s="89">
        <v>2.52</v>
      </c>
      <c r="D292" s="89">
        <v>7.3259999999999996</v>
      </c>
    </row>
    <row r="293" spans="1:4" x14ac:dyDescent="0.25">
      <c r="A293" s="208"/>
      <c r="B293" s="42" t="s">
        <v>154</v>
      </c>
      <c r="C293" s="89">
        <v>2.1960000000000002</v>
      </c>
      <c r="D293" s="89">
        <v>33.042999999999999</v>
      </c>
    </row>
    <row r="294" spans="1:4" x14ac:dyDescent="0.25">
      <c r="A294" s="185"/>
      <c r="B294" s="44" t="s">
        <v>133</v>
      </c>
      <c r="C294" s="90">
        <f>SUM(C289:C293)</f>
        <v>2045.3709999999999</v>
      </c>
      <c r="D294" s="90">
        <f t="shared" ref="D294" si="47">SUM(D289:D293)</f>
        <v>6814.4709999999995</v>
      </c>
    </row>
    <row r="295" spans="1:4" x14ac:dyDescent="0.25">
      <c r="A295" s="184" t="s">
        <v>121</v>
      </c>
      <c r="B295" s="42" t="s">
        <v>176</v>
      </c>
      <c r="C295" s="89">
        <v>1997</v>
      </c>
      <c r="D295" s="89">
        <v>6407.6390000000001</v>
      </c>
    </row>
    <row r="296" spans="1:4" x14ac:dyDescent="0.25">
      <c r="A296" s="208"/>
      <c r="B296" s="42" t="s">
        <v>154</v>
      </c>
      <c r="C296" s="89">
        <v>201.45699999999999</v>
      </c>
      <c r="D296" s="89">
        <v>2933.799</v>
      </c>
    </row>
    <row r="297" spans="1:4" x14ac:dyDescent="0.25">
      <c r="A297" s="208"/>
      <c r="B297" s="42" t="s">
        <v>162</v>
      </c>
      <c r="C297" s="89">
        <v>47.685000000000002</v>
      </c>
      <c r="D297" s="89">
        <v>107.41</v>
      </c>
    </row>
    <row r="298" spans="1:4" x14ac:dyDescent="0.25">
      <c r="A298" s="208"/>
      <c r="B298" s="42" t="s">
        <v>137</v>
      </c>
      <c r="C298" s="89">
        <v>18.797000000000001</v>
      </c>
      <c r="D298" s="89">
        <v>168.792</v>
      </c>
    </row>
    <row r="299" spans="1:4" x14ac:dyDescent="0.25">
      <c r="A299" s="208"/>
      <c r="B299" s="42" t="s">
        <v>132</v>
      </c>
      <c r="C299" s="89">
        <v>12.75</v>
      </c>
      <c r="D299" s="89">
        <v>70.864000000000004</v>
      </c>
    </row>
    <row r="300" spans="1:4" x14ac:dyDescent="0.25">
      <c r="A300" s="185"/>
      <c r="B300" s="44" t="s">
        <v>133</v>
      </c>
      <c r="C300" s="90">
        <f t="shared" ref="C300:D300" si="48">SUM(C295:C299)</f>
        <v>2277.6889999999999</v>
      </c>
      <c r="D300" s="90">
        <f t="shared" si="48"/>
        <v>9688.503999999999</v>
      </c>
    </row>
    <row r="301" spans="1:4" x14ac:dyDescent="0.25">
      <c r="A301" s="184" t="s">
        <v>122</v>
      </c>
      <c r="B301" s="42" t="s">
        <v>148</v>
      </c>
      <c r="C301" s="89">
        <v>3188.605</v>
      </c>
      <c r="D301" s="89">
        <v>1004.097</v>
      </c>
    </row>
    <row r="302" spans="1:4" x14ac:dyDescent="0.25">
      <c r="A302" s="208"/>
      <c r="B302" s="42" t="s">
        <v>162</v>
      </c>
      <c r="C302" s="89">
        <v>2269.9650000000001</v>
      </c>
      <c r="D302" s="89">
        <v>7811.3919999999998</v>
      </c>
    </row>
    <row r="303" spans="1:4" x14ac:dyDescent="0.25">
      <c r="A303" s="208"/>
      <c r="B303" s="42" t="s">
        <v>140</v>
      </c>
      <c r="C303" s="89">
        <v>1165.835</v>
      </c>
      <c r="D303" s="89">
        <v>2416.1889999999999</v>
      </c>
    </row>
    <row r="304" spans="1:4" x14ac:dyDescent="0.25">
      <c r="A304" s="208"/>
      <c r="B304" s="42" t="s">
        <v>129</v>
      </c>
      <c r="C304" s="89">
        <v>1151.597</v>
      </c>
      <c r="D304" s="89">
        <v>1810.8040000000001</v>
      </c>
    </row>
    <row r="305" spans="1:4" x14ac:dyDescent="0.25">
      <c r="A305" s="208"/>
      <c r="B305" s="42" t="s">
        <v>145</v>
      </c>
      <c r="C305" s="89">
        <v>673.75199999999995</v>
      </c>
      <c r="D305" s="89">
        <v>3837.2109999999998</v>
      </c>
    </row>
    <row r="306" spans="1:4" x14ac:dyDescent="0.25">
      <c r="A306" s="185"/>
      <c r="B306" s="44" t="s">
        <v>133</v>
      </c>
      <c r="C306" s="90">
        <f t="shared" ref="C306:D306" si="49">SUM(C301:C305)</f>
        <v>8449.753999999999</v>
      </c>
      <c r="D306" s="90">
        <f t="shared" si="49"/>
        <v>16879.692999999999</v>
      </c>
    </row>
    <row r="307" spans="1:4" x14ac:dyDescent="0.25">
      <c r="A307" s="212" t="s">
        <v>40</v>
      </c>
      <c r="B307" s="212"/>
      <c r="C307" s="212"/>
      <c r="D307" s="212"/>
    </row>
  </sheetData>
  <mergeCells count="54">
    <mergeCell ref="A63:A68"/>
    <mergeCell ref="A4:A9"/>
    <mergeCell ref="A10:A15"/>
    <mergeCell ref="A16:A21"/>
    <mergeCell ref="A22:A27"/>
    <mergeCell ref="A28:A32"/>
    <mergeCell ref="A33:A38"/>
    <mergeCell ref="A45:A50"/>
    <mergeCell ref="A51:A56"/>
    <mergeCell ref="A57:A62"/>
    <mergeCell ref="A39:A44"/>
    <mergeCell ref="A131:A135"/>
    <mergeCell ref="A69:A74"/>
    <mergeCell ref="A75:A78"/>
    <mergeCell ref="A79:A84"/>
    <mergeCell ref="A85:A90"/>
    <mergeCell ref="A91:A96"/>
    <mergeCell ref="A97:A102"/>
    <mergeCell ref="A103:A106"/>
    <mergeCell ref="A107:A112"/>
    <mergeCell ref="A113:A118"/>
    <mergeCell ref="A119:A124"/>
    <mergeCell ref="A125:A130"/>
    <mergeCell ref="A187:A192"/>
    <mergeCell ref="A136:A141"/>
    <mergeCell ref="A142:A147"/>
    <mergeCell ref="A148:A153"/>
    <mergeCell ref="A154:A159"/>
    <mergeCell ref="A160:A165"/>
    <mergeCell ref="A166:A169"/>
    <mergeCell ref="A170:A175"/>
    <mergeCell ref="A176:A181"/>
    <mergeCell ref="A182:A186"/>
    <mergeCell ref="A223:A228"/>
    <mergeCell ref="A229:A234"/>
    <mergeCell ref="A235:A240"/>
    <mergeCell ref="A241:A246"/>
    <mergeCell ref="A247:A252"/>
    <mergeCell ref="A1:D1"/>
    <mergeCell ref="A295:A300"/>
    <mergeCell ref="A301:A306"/>
    <mergeCell ref="A307:D307"/>
    <mergeCell ref="A259:A264"/>
    <mergeCell ref="A265:A270"/>
    <mergeCell ref="A271:A276"/>
    <mergeCell ref="A277:A282"/>
    <mergeCell ref="A283:A288"/>
    <mergeCell ref="A289:A294"/>
    <mergeCell ref="A253:A258"/>
    <mergeCell ref="A193:A198"/>
    <mergeCell ref="A199:A204"/>
    <mergeCell ref="A205:A210"/>
    <mergeCell ref="A211:A216"/>
    <mergeCell ref="A217:A222"/>
  </mergeCells>
  <pageMargins left="0.74803149606299213" right="0.74803149606299213" top="0.62992125984251968" bottom="0.47244094488188981" header="0.51181102362204722" footer="0.51181102362204722"/>
  <pageSetup scale="87" fitToHeight="0" orientation="portrait" r:id="rId1"/>
  <rowBreaks count="4" manualBreakCount="4">
    <brk id="106" max="16383" man="1"/>
    <brk id="159" max="16383" man="1"/>
    <brk id="210" max="16383" man="1"/>
    <brk id="258" max="16383" man="1"/>
  </rowBreaks>
  <ignoredErrors>
    <ignoredError sqref="C9:D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S36"/>
  <sheetViews>
    <sheetView showGridLines="0" view="pageBreakPreview" zoomScaleNormal="100" zoomScaleSheetLayoutView="100" workbookViewId="0">
      <selection activeCell="S14" sqref="S14"/>
    </sheetView>
  </sheetViews>
  <sheetFormatPr defaultColWidth="9.140625" defaultRowHeight="12.75" x14ac:dyDescent="0.2"/>
  <cols>
    <col min="1" max="1" width="26.140625" style="49" customWidth="1"/>
    <col min="2" max="3" width="9.5703125" style="46" hidden="1" customWidth="1"/>
    <col min="4" max="17" width="9.5703125" style="46" bestFit="1" customWidth="1"/>
    <col min="18" max="16384" width="9.140625" style="46"/>
  </cols>
  <sheetData>
    <row r="1" spans="1:19" ht="15" customHeight="1" x14ac:dyDescent="0.2">
      <c r="A1" s="108" t="s">
        <v>400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1"/>
      <c r="Q1" s="213"/>
      <c r="R1" s="213"/>
      <c r="S1" s="213"/>
    </row>
    <row r="2" spans="1:19" ht="14.25" customHeight="1" x14ac:dyDescent="0.25">
      <c r="A2" s="214" t="s">
        <v>186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5" x14ac:dyDescent="0.2">
      <c r="A3" s="194" t="s">
        <v>48</v>
      </c>
      <c r="B3" s="186" t="s">
        <v>2</v>
      </c>
      <c r="C3" s="187"/>
      <c r="D3" s="186" t="s">
        <v>3</v>
      </c>
      <c r="E3" s="187"/>
      <c r="F3" s="186" t="s">
        <v>4</v>
      </c>
      <c r="G3" s="187"/>
      <c r="H3" s="186" t="s">
        <v>5</v>
      </c>
      <c r="I3" s="187"/>
      <c r="J3" s="186" t="s">
        <v>29</v>
      </c>
      <c r="K3" s="187"/>
      <c r="L3" s="186" t="s">
        <v>30</v>
      </c>
      <c r="M3" s="187"/>
      <c r="N3" s="186" t="s">
        <v>32</v>
      </c>
      <c r="O3" s="187"/>
      <c r="P3" s="186" t="s">
        <v>345</v>
      </c>
      <c r="Q3" s="187"/>
      <c r="R3" s="186" t="s">
        <v>390</v>
      </c>
      <c r="S3" s="187"/>
    </row>
    <row r="4" spans="1:19" ht="15" x14ac:dyDescent="0.2">
      <c r="A4" s="194"/>
      <c r="B4" s="18" t="s">
        <v>54</v>
      </c>
      <c r="C4" s="18" t="s">
        <v>55</v>
      </c>
      <c r="D4" s="18" t="s">
        <v>54</v>
      </c>
      <c r="E4" s="18" t="s">
        <v>55</v>
      </c>
      <c r="F4" s="18" t="s">
        <v>54</v>
      </c>
      <c r="G4" s="18" t="s">
        <v>55</v>
      </c>
      <c r="H4" s="18" t="s">
        <v>54</v>
      </c>
      <c r="I4" s="18" t="s">
        <v>55</v>
      </c>
      <c r="J4" s="18" t="s">
        <v>54</v>
      </c>
      <c r="K4" s="18" t="s">
        <v>55</v>
      </c>
      <c r="L4" s="18" t="s">
        <v>54</v>
      </c>
      <c r="M4" s="18" t="s">
        <v>55</v>
      </c>
      <c r="N4" s="18" t="s">
        <v>54</v>
      </c>
      <c r="O4" s="18" t="s">
        <v>55</v>
      </c>
      <c r="P4" s="18" t="s">
        <v>54</v>
      </c>
      <c r="Q4" s="18" t="s">
        <v>55</v>
      </c>
      <c r="R4" s="18" t="s">
        <v>54</v>
      </c>
      <c r="S4" s="18" t="s">
        <v>55</v>
      </c>
    </row>
    <row r="5" spans="1:19" ht="15" x14ac:dyDescent="0.2">
      <c r="A5" s="91">
        <v>1</v>
      </c>
      <c r="B5" s="91">
        <v>2</v>
      </c>
      <c r="C5" s="91">
        <v>3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ht="30" customHeight="1" x14ac:dyDescent="0.2">
      <c r="A6" s="9" t="s">
        <v>187</v>
      </c>
      <c r="B6" s="24">
        <v>878358</v>
      </c>
      <c r="C6" s="24">
        <v>833783</v>
      </c>
      <c r="D6" s="24">
        <v>1025740</v>
      </c>
      <c r="E6" s="24">
        <v>922018</v>
      </c>
      <c r="F6" s="24">
        <v>1001053</v>
      </c>
      <c r="G6" s="24">
        <v>977982</v>
      </c>
      <c r="H6" s="24">
        <v>1015666</v>
      </c>
      <c r="I6" s="24">
        <v>1172008</v>
      </c>
      <c r="J6" s="30">
        <v>1059348</v>
      </c>
      <c r="K6" s="30">
        <v>1054987</v>
      </c>
      <c r="L6" s="27">
        <v>878619</v>
      </c>
      <c r="M6" s="27">
        <v>787040</v>
      </c>
      <c r="N6" s="27">
        <v>1202246</v>
      </c>
      <c r="O6" s="27">
        <v>1438887</v>
      </c>
      <c r="P6" s="100">
        <v>1518008</v>
      </c>
      <c r="Q6" s="100">
        <v>2052206</v>
      </c>
      <c r="R6" s="100">
        <v>683488</v>
      </c>
      <c r="S6" s="100">
        <v>889562</v>
      </c>
    </row>
    <row r="7" spans="1:19" ht="30" customHeight="1" x14ac:dyDescent="0.2">
      <c r="A7" s="9" t="s">
        <v>188</v>
      </c>
      <c r="B7" s="24">
        <v>247540</v>
      </c>
      <c r="C7" s="24">
        <v>121394</v>
      </c>
      <c r="D7" s="24">
        <v>323096</v>
      </c>
      <c r="E7" s="24">
        <v>153574</v>
      </c>
      <c r="F7" s="24">
        <v>351358</v>
      </c>
      <c r="G7" s="24">
        <v>181069</v>
      </c>
      <c r="H7" s="24">
        <v>456955</v>
      </c>
      <c r="I7" s="24">
        <v>275919</v>
      </c>
      <c r="J7" s="29">
        <v>234372</v>
      </c>
      <c r="K7" s="29">
        <v>123612</v>
      </c>
      <c r="L7" s="28">
        <v>475165</v>
      </c>
      <c r="M7" s="28">
        <v>162929</v>
      </c>
      <c r="N7" s="28">
        <v>127582</v>
      </c>
      <c r="O7" s="28">
        <v>86540</v>
      </c>
      <c r="P7" s="100">
        <v>112427</v>
      </c>
      <c r="Q7" s="100">
        <v>121610</v>
      </c>
      <c r="R7" s="100">
        <v>35761</v>
      </c>
      <c r="S7" s="100">
        <v>38224</v>
      </c>
    </row>
    <row r="8" spans="1:19" ht="30" customHeight="1" x14ac:dyDescent="0.2">
      <c r="A8" s="9" t="s">
        <v>189</v>
      </c>
      <c r="B8" s="24">
        <v>998339</v>
      </c>
      <c r="C8" s="24">
        <v>732497</v>
      </c>
      <c r="D8" s="24">
        <v>912124</v>
      </c>
      <c r="E8" s="24">
        <v>667432</v>
      </c>
      <c r="F8" s="24">
        <v>1188233</v>
      </c>
      <c r="G8" s="24">
        <v>891771</v>
      </c>
      <c r="H8" s="24">
        <v>1934155</v>
      </c>
      <c r="I8" s="24">
        <v>1558391</v>
      </c>
      <c r="J8" s="29">
        <v>1615451</v>
      </c>
      <c r="K8" s="29">
        <v>1095332</v>
      </c>
      <c r="L8" s="28">
        <v>1488512</v>
      </c>
      <c r="M8" s="28">
        <v>968069</v>
      </c>
      <c r="N8" s="27">
        <v>921155</v>
      </c>
      <c r="O8" s="27">
        <v>942517</v>
      </c>
      <c r="P8" s="100">
        <v>1172703</v>
      </c>
      <c r="Q8" s="100">
        <v>1245027</v>
      </c>
      <c r="R8" s="100">
        <v>705293</v>
      </c>
      <c r="S8" s="100">
        <v>689804</v>
      </c>
    </row>
    <row r="9" spans="1:19" ht="30" customHeight="1" x14ac:dyDescent="0.2">
      <c r="A9" s="9" t="s">
        <v>190</v>
      </c>
      <c r="B9" s="24">
        <v>42688</v>
      </c>
      <c r="C9" s="24">
        <v>42428</v>
      </c>
      <c r="D9" s="24">
        <v>38204</v>
      </c>
      <c r="E9" s="24">
        <v>46387</v>
      </c>
      <c r="F9" s="24">
        <v>51889</v>
      </c>
      <c r="G9" s="24">
        <v>54589</v>
      </c>
      <c r="H9" s="24">
        <v>63550</v>
      </c>
      <c r="I9" s="24">
        <v>70696</v>
      </c>
      <c r="J9" s="29">
        <v>74036</v>
      </c>
      <c r="K9" s="29">
        <v>73065</v>
      </c>
      <c r="L9" s="28">
        <v>95037</v>
      </c>
      <c r="M9" s="28">
        <v>79421</v>
      </c>
      <c r="N9" s="28">
        <v>89936</v>
      </c>
      <c r="O9" s="28">
        <v>111822</v>
      </c>
      <c r="P9" s="28">
        <v>140859</v>
      </c>
      <c r="Q9" s="28">
        <v>194901</v>
      </c>
      <c r="R9" s="28">
        <v>92441</v>
      </c>
      <c r="S9" s="28">
        <v>103915</v>
      </c>
    </row>
    <row r="10" spans="1:19" ht="30" customHeight="1" x14ac:dyDescent="0.2">
      <c r="A10" s="9" t="s">
        <v>191</v>
      </c>
      <c r="B10" s="24">
        <v>9634</v>
      </c>
      <c r="C10" s="24">
        <v>7768</v>
      </c>
      <c r="D10" s="24">
        <v>7058</v>
      </c>
      <c r="E10" s="24">
        <v>5941</v>
      </c>
      <c r="F10" s="24">
        <v>1413</v>
      </c>
      <c r="G10" s="24">
        <v>1468</v>
      </c>
      <c r="H10" s="24">
        <v>1048</v>
      </c>
      <c r="I10" s="24">
        <v>1534</v>
      </c>
      <c r="J10" s="29">
        <v>1044</v>
      </c>
      <c r="K10" s="29">
        <v>1479</v>
      </c>
      <c r="L10" s="28">
        <v>1876</v>
      </c>
      <c r="M10" s="28">
        <v>1939</v>
      </c>
      <c r="N10" s="28">
        <v>7491</v>
      </c>
      <c r="O10" s="28">
        <v>8701</v>
      </c>
      <c r="P10" s="100">
        <v>5044</v>
      </c>
      <c r="Q10" s="100">
        <v>6214</v>
      </c>
      <c r="R10" s="100">
        <v>3686</v>
      </c>
      <c r="S10" s="100">
        <v>5704</v>
      </c>
    </row>
    <row r="11" spans="1:19" ht="30" customHeight="1" x14ac:dyDescent="0.2">
      <c r="A11" s="9" t="s">
        <v>192</v>
      </c>
      <c r="B11" s="24">
        <v>813967</v>
      </c>
      <c r="C11" s="24">
        <v>527737</v>
      </c>
      <c r="D11" s="24">
        <v>972750</v>
      </c>
      <c r="E11" s="24">
        <v>636450</v>
      </c>
      <c r="F11" s="24">
        <v>1050548</v>
      </c>
      <c r="G11" s="24">
        <v>747271</v>
      </c>
      <c r="H11" s="24">
        <v>1080286</v>
      </c>
      <c r="I11" s="24">
        <v>1018773</v>
      </c>
      <c r="J11" s="29">
        <v>968791</v>
      </c>
      <c r="K11" s="29">
        <v>739010</v>
      </c>
      <c r="L11" s="28">
        <v>217142</v>
      </c>
      <c r="M11" s="28">
        <v>198743</v>
      </c>
      <c r="N11" s="28">
        <v>283722</v>
      </c>
      <c r="O11" s="28">
        <v>353686</v>
      </c>
      <c r="P11" s="100">
        <v>363856</v>
      </c>
      <c r="Q11" s="100">
        <v>575133</v>
      </c>
      <c r="R11" s="100">
        <v>157418</v>
      </c>
      <c r="S11" s="100">
        <v>231371</v>
      </c>
    </row>
    <row r="12" spans="1:19" ht="30" customHeight="1" x14ac:dyDescent="0.2">
      <c r="A12" s="9" t="s">
        <v>193</v>
      </c>
      <c r="B12" s="24">
        <v>149389</v>
      </c>
      <c r="C12" s="24">
        <v>76055</v>
      </c>
      <c r="D12" s="24">
        <v>117365</v>
      </c>
      <c r="E12" s="24">
        <v>101742</v>
      </c>
      <c r="F12" s="24">
        <v>260597</v>
      </c>
      <c r="G12" s="24">
        <v>179804</v>
      </c>
      <c r="H12" s="24">
        <v>368714</v>
      </c>
      <c r="I12" s="24">
        <v>276701</v>
      </c>
      <c r="J12" s="29">
        <v>336140</v>
      </c>
      <c r="K12" s="29">
        <v>188100</v>
      </c>
      <c r="L12" s="28">
        <v>284988</v>
      </c>
      <c r="M12" s="28">
        <v>136102</v>
      </c>
      <c r="N12" s="28">
        <v>255597</v>
      </c>
      <c r="O12" s="28">
        <v>173883</v>
      </c>
      <c r="P12" s="100">
        <v>323495</v>
      </c>
      <c r="Q12" s="100">
        <v>234525</v>
      </c>
      <c r="R12" s="100">
        <v>189106</v>
      </c>
      <c r="S12" s="100">
        <v>127559</v>
      </c>
    </row>
    <row r="13" spans="1:19" ht="30" customHeight="1" x14ac:dyDescent="0.2">
      <c r="A13" s="9" t="s">
        <v>194</v>
      </c>
      <c r="B13" s="24">
        <v>2033143</v>
      </c>
      <c r="C13" s="24">
        <v>942807</v>
      </c>
      <c r="D13" s="24">
        <v>1749173</v>
      </c>
      <c r="E13" s="24">
        <v>885136</v>
      </c>
      <c r="F13" s="24">
        <v>3303041</v>
      </c>
      <c r="G13" s="24">
        <v>1754998</v>
      </c>
      <c r="H13" s="24">
        <v>4550911</v>
      </c>
      <c r="I13" s="24">
        <v>2880299</v>
      </c>
      <c r="J13" s="29">
        <v>4271477</v>
      </c>
      <c r="K13" s="29">
        <v>2337408</v>
      </c>
      <c r="L13" s="28">
        <v>4660796</v>
      </c>
      <c r="M13" s="28">
        <v>1854685</v>
      </c>
      <c r="N13" s="28">
        <v>4434556</v>
      </c>
      <c r="O13" s="28">
        <v>2998035</v>
      </c>
      <c r="P13" s="28">
        <v>5320017</v>
      </c>
      <c r="Q13" s="28">
        <v>4265410</v>
      </c>
      <c r="R13" s="28">
        <v>1774952</v>
      </c>
      <c r="S13" s="28">
        <v>1346591</v>
      </c>
    </row>
    <row r="14" spans="1:19" ht="30" customHeight="1" x14ac:dyDescent="0.2">
      <c r="A14" s="47" t="s">
        <v>195</v>
      </c>
      <c r="B14" s="29">
        <v>128670</v>
      </c>
      <c r="C14" s="29">
        <v>101261</v>
      </c>
      <c r="D14" s="29">
        <v>144135</v>
      </c>
      <c r="E14" s="29">
        <v>116773</v>
      </c>
      <c r="F14" s="29">
        <v>193342</v>
      </c>
      <c r="G14" s="29">
        <v>138613</v>
      </c>
      <c r="H14" s="29">
        <v>147298</v>
      </c>
      <c r="I14" s="29">
        <v>139759</v>
      </c>
      <c r="J14" s="29">
        <v>237571</v>
      </c>
      <c r="K14" s="29">
        <v>194934</v>
      </c>
      <c r="L14" s="28">
        <v>171468</v>
      </c>
      <c r="M14" s="28">
        <v>169127</v>
      </c>
      <c r="N14" s="28">
        <v>212298</v>
      </c>
      <c r="O14" s="28">
        <v>249815</v>
      </c>
      <c r="P14" s="100">
        <v>378150</v>
      </c>
      <c r="Q14" s="100">
        <v>448320</v>
      </c>
      <c r="R14" s="100">
        <v>208633</v>
      </c>
      <c r="S14" s="100">
        <v>212881</v>
      </c>
    </row>
    <row r="15" spans="1:19" ht="30" customHeight="1" x14ac:dyDescent="0.2">
      <c r="A15" s="48" t="s">
        <v>196</v>
      </c>
      <c r="B15" s="32">
        <f>B14+B13+B12+B11+B10+B9+B8+B7+B6</f>
        <v>5301728</v>
      </c>
      <c r="C15" s="32">
        <f t="shared" ref="C15:S15" si="0">C14+C13+C12+C11+C10+C9+C8+C7+C6</f>
        <v>3385730</v>
      </c>
      <c r="D15" s="32">
        <f>D14+D13+D12+D11+D10+D9+D8+D7+D6</f>
        <v>5289645</v>
      </c>
      <c r="E15" s="32">
        <f t="shared" si="0"/>
        <v>3535453</v>
      </c>
      <c r="F15" s="32">
        <f t="shared" si="0"/>
        <v>7401474</v>
      </c>
      <c r="G15" s="32">
        <f t="shared" si="0"/>
        <v>4927565</v>
      </c>
      <c r="H15" s="32">
        <f t="shared" si="0"/>
        <v>9618583</v>
      </c>
      <c r="I15" s="32">
        <f t="shared" si="0"/>
        <v>7394080</v>
      </c>
      <c r="J15" s="32">
        <f t="shared" si="0"/>
        <v>8798230</v>
      </c>
      <c r="K15" s="32">
        <f t="shared" si="0"/>
        <v>5807927</v>
      </c>
      <c r="L15" s="32">
        <f t="shared" si="0"/>
        <v>8273603</v>
      </c>
      <c r="M15" s="32">
        <f t="shared" si="0"/>
        <v>4358055</v>
      </c>
      <c r="N15" s="32">
        <f t="shared" si="0"/>
        <v>7534583</v>
      </c>
      <c r="O15" s="32">
        <f t="shared" si="0"/>
        <v>6363886</v>
      </c>
      <c r="P15" s="32">
        <f t="shared" si="0"/>
        <v>9334559</v>
      </c>
      <c r="Q15" s="32">
        <f t="shared" si="0"/>
        <v>9143346</v>
      </c>
      <c r="R15" s="33">
        <f>R14+R13+R12+R11+R10+R9+R8+R7+R6</f>
        <v>3850778</v>
      </c>
      <c r="S15" s="32">
        <f t="shared" si="0"/>
        <v>3645611</v>
      </c>
    </row>
    <row r="16" spans="1:19" ht="15" x14ac:dyDescent="0.25">
      <c r="A16" s="215" t="s">
        <v>40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</row>
    <row r="30" spans="19:19" x14ac:dyDescent="0.2">
      <c r="S30" s="139"/>
    </row>
    <row r="31" spans="19:19" x14ac:dyDescent="0.2">
      <c r="S31" s="139"/>
    </row>
    <row r="32" spans="19:19" x14ac:dyDescent="0.2">
      <c r="S32" s="139"/>
    </row>
    <row r="33" spans="19:19" x14ac:dyDescent="0.2">
      <c r="S33" s="139"/>
    </row>
    <row r="34" spans="19:19" x14ac:dyDescent="0.2">
      <c r="S34" s="139"/>
    </row>
    <row r="35" spans="19:19" x14ac:dyDescent="0.2">
      <c r="S35" s="139"/>
    </row>
    <row r="36" spans="19:19" x14ac:dyDescent="0.2">
      <c r="S36" s="139"/>
    </row>
  </sheetData>
  <mergeCells count="13">
    <mergeCell ref="Q1:S1"/>
    <mergeCell ref="R3:S3"/>
    <mergeCell ref="A2:S2"/>
    <mergeCell ref="A16:O16"/>
    <mergeCell ref="P3:Q3"/>
    <mergeCell ref="A3:A4"/>
    <mergeCell ref="L3:M3"/>
    <mergeCell ref="N3:O3"/>
    <mergeCell ref="B3:C3"/>
    <mergeCell ref="D3:E3"/>
    <mergeCell ref="F3:G3"/>
    <mergeCell ref="H3:I3"/>
    <mergeCell ref="J3:K3"/>
  </mergeCells>
  <printOptions horizontalCentered="1"/>
  <pageMargins left="0.78740157480314965" right="0.23622047244094491" top="0.74803149606299213" bottom="0.74803149606299213" header="0.31496062992125984" footer="0.31496062992125984"/>
  <pageSetup paperSize="9" scale="76" firstPageNumber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S16"/>
  <sheetViews>
    <sheetView showGridLines="0" view="pageBreakPreview" zoomScaleNormal="100" zoomScaleSheetLayoutView="100" workbookViewId="0">
      <selection sqref="A1:S16"/>
    </sheetView>
  </sheetViews>
  <sheetFormatPr defaultColWidth="9.140625" defaultRowHeight="12.75" x14ac:dyDescent="0.2"/>
  <cols>
    <col min="1" max="1" width="26.7109375" style="50" customWidth="1"/>
    <col min="2" max="2" width="9" style="50" hidden="1" customWidth="1"/>
    <col min="3" max="3" width="8" style="50" hidden="1" customWidth="1"/>
    <col min="4" max="4" width="9" style="50" bestFit="1" customWidth="1"/>
    <col min="5" max="5" width="8" style="50" bestFit="1" customWidth="1"/>
    <col min="6" max="6" width="9" style="50" bestFit="1" customWidth="1"/>
    <col min="7" max="7" width="8" style="50" bestFit="1" customWidth="1"/>
    <col min="8" max="10" width="9" style="50" bestFit="1" customWidth="1"/>
    <col min="11" max="11" width="8" style="50" bestFit="1" customWidth="1"/>
    <col min="12" max="12" width="9" style="50" bestFit="1" customWidth="1"/>
    <col min="13" max="13" width="8" style="50" bestFit="1" customWidth="1"/>
    <col min="14" max="15" width="9" style="50" bestFit="1" customWidth="1"/>
    <col min="16" max="18" width="9.140625" style="50"/>
    <col min="19" max="19" width="22.85546875" style="50" customWidth="1"/>
    <col min="20" max="16384" width="9.140625" style="50"/>
  </cols>
  <sheetData>
    <row r="1" spans="1:19" ht="15" customHeight="1" x14ac:dyDescent="0.2">
      <c r="A1" s="108" t="s">
        <v>395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9"/>
      <c r="Q1" s="216"/>
      <c r="R1" s="216"/>
      <c r="S1" s="216"/>
    </row>
    <row r="2" spans="1:19" ht="15" customHeight="1" x14ac:dyDescent="0.25">
      <c r="A2" s="183" t="s">
        <v>186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19" ht="12.75" customHeight="1" x14ac:dyDescent="0.2">
      <c r="A3" s="217" t="s">
        <v>48</v>
      </c>
      <c r="B3" s="186" t="s">
        <v>2</v>
      </c>
      <c r="C3" s="187"/>
      <c r="D3" s="186" t="s">
        <v>3</v>
      </c>
      <c r="E3" s="187"/>
      <c r="F3" s="186" t="s">
        <v>4</v>
      </c>
      <c r="G3" s="187"/>
      <c r="H3" s="186" t="s">
        <v>5</v>
      </c>
      <c r="I3" s="187"/>
      <c r="J3" s="186" t="s">
        <v>29</v>
      </c>
      <c r="K3" s="187"/>
      <c r="L3" s="186" t="s">
        <v>30</v>
      </c>
      <c r="M3" s="187"/>
      <c r="N3" s="186" t="s">
        <v>32</v>
      </c>
      <c r="O3" s="187"/>
      <c r="P3" s="186" t="s">
        <v>345</v>
      </c>
      <c r="Q3" s="187"/>
      <c r="R3" s="186" t="s">
        <v>390</v>
      </c>
      <c r="S3" s="187"/>
    </row>
    <row r="4" spans="1:19" ht="15" x14ac:dyDescent="0.2">
      <c r="A4" s="217"/>
      <c r="B4" s="17" t="s">
        <v>54</v>
      </c>
      <c r="C4" s="17" t="s">
        <v>55</v>
      </c>
      <c r="D4" s="17" t="s">
        <v>54</v>
      </c>
      <c r="E4" s="17" t="s">
        <v>55</v>
      </c>
      <c r="F4" s="17" t="s">
        <v>54</v>
      </c>
      <c r="G4" s="17" t="s">
        <v>55</v>
      </c>
      <c r="H4" s="17" t="s">
        <v>54</v>
      </c>
      <c r="I4" s="17" t="s">
        <v>55</v>
      </c>
      <c r="J4" s="17" t="s">
        <v>54</v>
      </c>
      <c r="K4" s="17" t="s">
        <v>55</v>
      </c>
      <c r="L4" s="17" t="s">
        <v>54</v>
      </c>
      <c r="M4" s="17" t="s">
        <v>55</v>
      </c>
      <c r="N4" s="17" t="s">
        <v>54</v>
      </c>
      <c r="O4" s="17" t="s">
        <v>55</v>
      </c>
      <c r="P4" s="17" t="s">
        <v>54</v>
      </c>
      <c r="Q4" s="17" t="s">
        <v>55</v>
      </c>
      <c r="R4" s="17" t="s">
        <v>54</v>
      </c>
      <c r="S4" s="17" t="s">
        <v>55</v>
      </c>
    </row>
    <row r="5" spans="1:19" ht="15" x14ac:dyDescent="0.2">
      <c r="A5" s="91">
        <v>1</v>
      </c>
      <c r="B5" s="91">
        <v>2</v>
      </c>
      <c r="C5" s="91">
        <v>3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ht="30" customHeight="1" x14ac:dyDescent="0.2">
      <c r="A6" s="47" t="s">
        <v>187</v>
      </c>
      <c r="B6" s="30">
        <v>263774</v>
      </c>
      <c r="C6" s="30">
        <v>346368</v>
      </c>
      <c r="D6" s="30">
        <v>279993</v>
      </c>
      <c r="E6" s="30">
        <v>342993</v>
      </c>
      <c r="F6" s="29">
        <v>259632</v>
      </c>
      <c r="G6" s="29">
        <v>363079</v>
      </c>
      <c r="H6" s="29">
        <v>275617</v>
      </c>
      <c r="I6" s="29">
        <v>453356</v>
      </c>
      <c r="J6" s="29">
        <v>346600</v>
      </c>
      <c r="K6" s="29">
        <v>460883</v>
      </c>
      <c r="L6" s="29">
        <v>403273</v>
      </c>
      <c r="M6" s="29">
        <v>410701</v>
      </c>
      <c r="N6" s="20">
        <v>460377</v>
      </c>
      <c r="O6" s="20">
        <v>678520</v>
      </c>
      <c r="P6" s="20">
        <v>670250</v>
      </c>
      <c r="Q6" s="20">
        <v>864661</v>
      </c>
      <c r="R6" s="20">
        <v>610796</v>
      </c>
      <c r="S6" s="20">
        <v>704902</v>
      </c>
    </row>
    <row r="7" spans="1:19" ht="30" customHeight="1" x14ac:dyDescent="0.2">
      <c r="A7" s="47" t="s">
        <v>188</v>
      </c>
      <c r="B7" s="30">
        <v>2015419</v>
      </c>
      <c r="C7" s="30">
        <v>1026126</v>
      </c>
      <c r="D7" s="30">
        <v>1842229</v>
      </c>
      <c r="E7" s="30">
        <v>943136</v>
      </c>
      <c r="F7" s="29">
        <v>1808425</v>
      </c>
      <c r="G7" s="29">
        <v>1072331</v>
      </c>
      <c r="H7" s="29">
        <v>1454656</v>
      </c>
      <c r="I7" s="29">
        <v>1056882</v>
      </c>
      <c r="J7" s="29">
        <v>1919655</v>
      </c>
      <c r="K7" s="29">
        <v>1059484</v>
      </c>
      <c r="L7" s="29">
        <v>1441326</v>
      </c>
      <c r="M7" s="29">
        <v>649525</v>
      </c>
      <c r="N7" s="20">
        <v>2626726</v>
      </c>
      <c r="O7" s="20">
        <v>1713284</v>
      </c>
      <c r="P7" s="20">
        <v>3355729</v>
      </c>
      <c r="Q7" s="20">
        <v>2176204</v>
      </c>
      <c r="R7" s="20">
        <v>2929291</v>
      </c>
      <c r="S7" s="20">
        <v>1771593</v>
      </c>
    </row>
    <row r="8" spans="1:19" ht="30" customHeight="1" x14ac:dyDescent="0.2">
      <c r="A8" s="47" t="s">
        <v>189</v>
      </c>
      <c r="B8" s="30">
        <v>4214022</v>
      </c>
      <c r="C8" s="30">
        <v>3132488</v>
      </c>
      <c r="D8" s="30">
        <v>4452258</v>
      </c>
      <c r="E8" s="30">
        <v>3267230</v>
      </c>
      <c r="F8" s="29">
        <v>4751478</v>
      </c>
      <c r="G8" s="29">
        <v>3549286</v>
      </c>
      <c r="H8" s="30">
        <v>4479129</v>
      </c>
      <c r="I8" s="30">
        <v>3684829</v>
      </c>
      <c r="J8" s="29">
        <v>3430180</v>
      </c>
      <c r="K8" s="29">
        <v>2639363</v>
      </c>
      <c r="L8" s="29">
        <v>2641372</v>
      </c>
      <c r="M8" s="29">
        <v>2142272</v>
      </c>
      <c r="N8" s="20">
        <v>2941493</v>
      </c>
      <c r="O8" s="20">
        <v>3267215</v>
      </c>
      <c r="P8" s="20">
        <v>4789378</v>
      </c>
      <c r="Q8" s="20">
        <v>4956650</v>
      </c>
      <c r="R8" s="20">
        <v>5312985</v>
      </c>
      <c r="S8" s="20">
        <v>4757153</v>
      </c>
    </row>
    <row r="9" spans="1:19" ht="30" customHeight="1" x14ac:dyDescent="0.2">
      <c r="A9" s="47" t="s">
        <v>190</v>
      </c>
      <c r="B9" s="30">
        <v>596101</v>
      </c>
      <c r="C9" s="30">
        <v>612690</v>
      </c>
      <c r="D9" s="30">
        <v>559919</v>
      </c>
      <c r="E9" s="30">
        <v>628042</v>
      </c>
      <c r="F9" s="29">
        <v>607867</v>
      </c>
      <c r="G9" s="29">
        <v>741750</v>
      </c>
      <c r="H9" s="29">
        <v>618500</v>
      </c>
      <c r="I9" s="29">
        <v>851418</v>
      </c>
      <c r="J9" s="29">
        <v>574832</v>
      </c>
      <c r="K9" s="29">
        <v>709547</v>
      </c>
      <c r="L9" s="29">
        <v>747278</v>
      </c>
      <c r="M9" s="29">
        <v>718860</v>
      </c>
      <c r="N9" s="20">
        <v>635138</v>
      </c>
      <c r="O9" s="20">
        <v>1144125</v>
      </c>
      <c r="P9" s="20">
        <v>673480</v>
      </c>
      <c r="Q9" s="20">
        <v>1320567</v>
      </c>
      <c r="R9" s="20">
        <v>723837</v>
      </c>
      <c r="S9" s="20">
        <v>1112058</v>
      </c>
    </row>
    <row r="10" spans="1:19" ht="30" customHeight="1" x14ac:dyDescent="0.2">
      <c r="A10" s="47" t="s">
        <v>191</v>
      </c>
      <c r="B10" s="30">
        <v>218097</v>
      </c>
      <c r="C10" s="30">
        <v>177489</v>
      </c>
      <c r="D10" s="30">
        <v>228229</v>
      </c>
      <c r="E10" s="30">
        <v>179003</v>
      </c>
      <c r="F10" s="29">
        <v>205984</v>
      </c>
      <c r="G10" s="29">
        <v>164533</v>
      </c>
      <c r="H10" s="29">
        <v>227136</v>
      </c>
      <c r="I10" s="29">
        <v>210428</v>
      </c>
      <c r="J10" s="29">
        <v>264058</v>
      </c>
      <c r="K10" s="29">
        <v>237426</v>
      </c>
      <c r="L10" s="29">
        <v>265406</v>
      </c>
      <c r="M10" s="29">
        <v>216258</v>
      </c>
      <c r="N10" s="20">
        <v>277828</v>
      </c>
      <c r="O10" s="20">
        <v>336160</v>
      </c>
      <c r="P10" s="20">
        <v>342892</v>
      </c>
      <c r="Q10" s="20">
        <v>523554</v>
      </c>
      <c r="R10" s="20">
        <v>251536</v>
      </c>
      <c r="S10" s="20">
        <v>338928</v>
      </c>
    </row>
    <row r="11" spans="1:19" ht="30" customHeight="1" x14ac:dyDescent="0.2">
      <c r="A11" s="47" t="s">
        <v>192</v>
      </c>
      <c r="B11" s="30">
        <v>388796</v>
      </c>
      <c r="C11" s="30">
        <v>445847</v>
      </c>
      <c r="D11" s="30">
        <v>417442</v>
      </c>
      <c r="E11" s="30">
        <v>472270</v>
      </c>
      <c r="F11" s="29">
        <v>582692</v>
      </c>
      <c r="G11" s="29">
        <v>621047</v>
      </c>
      <c r="H11" s="29">
        <v>683851</v>
      </c>
      <c r="I11" s="29">
        <v>891721</v>
      </c>
      <c r="J11" s="29">
        <v>740577</v>
      </c>
      <c r="K11" s="29">
        <v>782460</v>
      </c>
      <c r="L11" s="29">
        <v>298958</v>
      </c>
      <c r="M11" s="29">
        <v>293817</v>
      </c>
      <c r="N11" s="20">
        <v>282523</v>
      </c>
      <c r="O11" s="20">
        <v>394910</v>
      </c>
      <c r="P11" s="20">
        <v>292316</v>
      </c>
      <c r="Q11" s="20">
        <v>414336</v>
      </c>
      <c r="R11" s="20">
        <v>417879</v>
      </c>
      <c r="S11" s="20">
        <v>470823</v>
      </c>
    </row>
    <row r="12" spans="1:19" ht="30" customHeight="1" x14ac:dyDescent="0.2">
      <c r="A12" s="47" t="s">
        <v>193</v>
      </c>
      <c r="B12" s="30">
        <v>25398</v>
      </c>
      <c r="C12" s="30">
        <v>20177</v>
      </c>
      <c r="D12" s="30">
        <v>83453</v>
      </c>
      <c r="E12" s="30">
        <v>60651</v>
      </c>
      <c r="F12" s="29">
        <v>50791</v>
      </c>
      <c r="G12" s="29">
        <v>43283</v>
      </c>
      <c r="H12" s="29">
        <v>69700</v>
      </c>
      <c r="I12" s="29">
        <v>57846</v>
      </c>
      <c r="J12" s="29">
        <v>75857</v>
      </c>
      <c r="K12" s="29">
        <v>51011</v>
      </c>
      <c r="L12" s="29">
        <v>43875</v>
      </c>
      <c r="M12" s="29">
        <v>33958</v>
      </c>
      <c r="N12" s="20">
        <v>91880</v>
      </c>
      <c r="O12" s="20">
        <v>76193</v>
      </c>
      <c r="P12" s="20">
        <v>94231</v>
      </c>
      <c r="Q12" s="20">
        <v>102839</v>
      </c>
      <c r="R12" s="20">
        <v>68159</v>
      </c>
      <c r="S12" s="20">
        <v>57346</v>
      </c>
    </row>
    <row r="13" spans="1:19" ht="30" customHeight="1" x14ac:dyDescent="0.2">
      <c r="A13" s="47" t="s">
        <v>194</v>
      </c>
      <c r="B13" s="30">
        <v>1204325</v>
      </c>
      <c r="C13" s="30">
        <v>633048</v>
      </c>
      <c r="D13" s="30">
        <v>1614652</v>
      </c>
      <c r="E13" s="30">
        <v>864845</v>
      </c>
      <c r="F13" s="29">
        <v>1321018</v>
      </c>
      <c r="G13" s="29">
        <v>708548</v>
      </c>
      <c r="H13" s="29">
        <v>1320424</v>
      </c>
      <c r="I13" s="29">
        <v>910212</v>
      </c>
      <c r="J13" s="29">
        <v>1327535</v>
      </c>
      <c r="K13" s="29">
        <v>772834</v>
      </c>
      <c r="L13" s="29">
        <v>1300486</v>
      </c>
      <c r="M13" s="29">
        <v>542096</v>
      </c>
      <c r="N13" s="20">
        <v>1124365</v>
      </c>
      <c r="O13" s="20">
        <v>742531</v>
      </c>
      <c r="P13" s="20">
        <v>1245729</v>
      </c>
      <c r="Q13" s="20">
        <v>1123727</v>
      </c>
      <c r="R13" s="20">
        <v>1509211</v>
      </c>
      <c r="S13" s="20">
        <v>1327413</v>
      </c>
    </row>
    <row r="14" spans="1:19" ht="30" customHeight="1" x14ac:dyDescent="0.2">
      <c r="A14" s="9" t="s">
        <v>195</v>
      </c>
      <c r="B14" s="29">
        <v>2739780</v>
      </c>
      <c r="C14" s="29">
        <v>1775978</v>
      </c>
      <c r="D14" s="29">
        <v>2650608</v>
      </c>
      <c r="E14" s="29">
        <v>1764933</v>
      </c>
      <c r="F14" s="29">
        <v>3255244</v>
      </c>
      <c r="G14" s="29">
        <v>2232102</v>
      </c>
      <c r="H14" s="29">
        <v>3227017</v>
      </c>
      <c r="I14" s="29">
        <v>2709229</v>
      </c>
      <c r="J14" s="29">
        <v>3543017</v>
      </c>
      <c r="K14" s="29">
        <v>2388328</v>
      </c>
      <c r="L14" s="29">
        <v>3068899</v>
      </c>
      <c r="M14" s="29">
        <v>2152067</v>
      </c>
      <c r="N14" s="20">
        <v>3291372</v>
      </c>
      <c r="O14" s="20">
        <v>3656404</v>
      </c>
      <c r="P14" s="20">
        <v>3425800</v>
      </c>
      <c r="Q14" s="20">
        <v>3404342</v>
      </c>
      <c r="R14" s="20">
        <v>3326576</v>
      </c>
      <c r="S14" s="20">
        <v>2852163</v>
      </c>
    </row>
    <row r="15" spans="1:19" ht="30" customHeight="1" x14ac:dyDescent="0.2">
      <c r="A15" s="51" t="s">
        <v>197</v>
      </c>
      <c r="B15" s="32">
        <f>B14+B13+B12+B11+B10+B9+B8+B7+B6</f>
        <v>11665712</v>
      </c>
      <c r="C15" s="32">
        <f t="shared" ref="C15:S15" si="0">C14+C13+C12+C11+C10+C9+C8+C7+C6</f>
        <v>8170211</v>
      </c>
      <c r="D15" s="32">
        <f>D14+D13+D12+D11+D10+D9+D8+D7+D6</f>
        <v>12128783</v>
      </c>
      <c r="E15" s="32">
        <f t="shared" si="0"/>
        <v>8523103</v>
      </c>
      <c r="F15" s="32">
        <f t="shared" si="0"/>
        <v>12843131</v>
      </c>
      <c r="G15" s="32">
        <f t="shared" si="0"/>
        <v>9495959</v>
      </c>
      <c r="H15" s="32">
        <f t="shared" si="0"/>
        <v>12356030</v>
      </c>
      <c r="I15" s="32">
        <f t="shared" si="0"/>
        <v>10825921</v>
      </c>
      <c r="J15" s="32">
        <f t="shared" si="0"/>
        <v>12222311</v>
      </c>
      <c r="K15" s="32">
        <f t="shared" si="0"/>
        <v>9101336</v>
      </c>
      <c r="L15" s="32">
        <f t="shared" si="0"/>
        <v>10210873</v>
      </c>
      <c r="M15" s="32">
        <f t="shared" si="0"/>
        <v>7159554</v>
      </c>
      <c r="N15" s="32">
        <f t="shared" si="0"/>
        <v>11731702</v>
      </c>
      <c r="O15" s="32">
        <f t="shared" si="0"/>
        <v>12009342</v>
      </c>
      <c r="P15" s="32">
        <f t="shared" si="0"/>
        <v>14889805</v>
      </c>
      <c r="Q15" s="32">
        <f t="shared" si="0"/>
        <v>14886880</v>
      </c>
      <c r="R15" s="32">
        <f t="shared" si="0"/>
        <v>15150270</v>
      </c>
      <c r="S15" s="32">
        <f t="shared" si="0"/>
        <v>13392379</v>
      </c>
    </row>
    <row r="16" spans="1:19" ht="15" x14ac:dyDescent="0.25">
      <c r="A16" s="215" t="s">
        <v>40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</row>
  </sheetData>
  <mergeCells count="13">
    <mergeCell ref="Q1:S1"/>
    <mergeCell ref="R3:S3"/>
    <mergeCell ref="A2:S2"/>
    <mergeCell ref="A16:O16"/>
    <mergeCell ref="P3:Q3"/>
    <mergeCell ref="A3:A4"/>
    <mergeCell ref="L3:M3"/>
    <mergeCell ref="N3:O3"/>
    <mergeCell ref="B3:C3"/>
    <mergeCell ref="D3:E3"/>
    <mergeCell ref="F3:G3"/>
    <mergeCell ref="H3:I3"/>
    <mergeCell ref="J3:K3"/>
  </mergeCells>
  <printOptions horizontalCentered="1"/>
  <pageMargins left="0" right="0.51181102362204722" top="0.74803149606299213" bottom="0.74803149606299213" header="0.31496062992125984" footer="0.31496062992125984"/>
  <pageSetup paperSize="9" scale="70" firstPageNumber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38"/>
  <sheetViews>
    <sheetView showGridLines="0" view="pageBreakPreview" zoomScaleNormal="100" zoomScaleSheetLayoutView="100" workbookViewId="0">
      <selection activeCell="S17" sqref="S17:S21"/>
    </sheetView>
  </sheetViews>
  <sheetFormatPr defaultColWidth="9.140625" defaultRowHeight="15" x14ac:dyDescent="0.25"/>
  <cols>
    <col min="1" max="1" width="26" customWidth="1"/>
    <col min="2" max="3" width="8" hidden="1" customWidth="1"/>
    <col min="4" max="5" width="8" bestFit="1" customWidth="1"/>
    <col min="6" max="15" width="8.7109375" bestFit="1" customWidth="1"/>
    <col min="17" max="17" width="9" bestFit="1" customWidth="1"/>
  </cols>
  <sheetData>
    <row r="1" spans="1:19" ht="15" customHeight="1" x14ac:dyDescent="0.25">
      <c r="A1" s="113" t="s">
        <v>401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07"/>
      <c r="Q1" s="188"/>
      <c r="R1" s="188"/>
      <c r="S1" s="188"/>
    </row>
    <row r="2" spans="1:19" ht="15" customHeight="1" x14ac:dyDescent="0.25">
      <c r="A2" s="183" t="s">
        <v>186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19" x14ac:dyDescent="0.25">
      <c r="A3" s="217" t="s">
        <v>48</v>
      </c>
      <c r="B3" s="218" t="s">
        <v>2</v>
      </c>
      <c r="C3" s="219"/>
      <c r="D3" s="218" t="s">
        <v>3</v>
      </c>
      <c r="E3" s="219"/>
      <c r="F3" s="218" t="s">
        <v>4</v>
      </c>
      <c r="G3" s="219"/>
      <c r="H3" s="218" t="s">
        <v>5</v>
      </c>
      <c r="I3" s="219"/>
      <c r="J3" s="218" t="s">
        <v>29</v>
      </c>
      <c r="K3" s="219"/>
      <c r="L3" s="218" t="s">
        <v>30</v>
      </c>
      <c r="M3" s="219"/>
      <c r="N3" s="218" t="s">
        <v>32</v>
      </c>
      <c r="O3" s="219"/>
      <c r="P3" s="218" t="s">
        <v>345</v>
      </c>
      <c r="Q3" s="219"/>
      <c r="R3" s="218" t="s">
        <v>390</v>
      </c>
      <c r="S3" s="219"/>
    </row>
    <row r="4" spans="1:19" x14ac:dyDescent="0.25">
      <c r="A4" s="217"/>
      <c r="B4" s="17" t="s">
        <v>54</v>
      </c>
      <c r="C4" s="17" t="s">
        <v>55</v>
      </c>
      <c r="D4" s="17" t="s">
        <v>54</v>
      </c>
      <c r="E4" s="17" t="s">
        <v>55</v>
      </c>
      <c r="F4" s="17" t="s">
        <v>54</v>
      </c>
      <c r="G4" s="17" t="s">
        <v>55</v>
      </c>
      <c r="H4" s="17" t="s">
        <v>54</v>
      </c>
      <c r="I4" s="17" t="s">
        <v>55</v>
      </c>
      <c r="J4" s="17" t="s">
        <v>54</v>
      </c>
      <c r="K4" s="17" t="s">
        <v>55</v>
      </c>
      <c r="L4" s="17" t="s">
        <v>54</v>
      </c>
      <c r="M4" s="17" t="s">
        <v>55</v>
      </c>
      <c r="N4" s="17" t="s">
        <v>54</v>
      </c>
      <c r="O4" s="17" t="s">
        <v>55</v>
      </c>
      <c r="P4" s="17" t="s">
        <v>54</v>
      </c>
      <c r="Q4" s="17" t="s">
        <v>55</v>
      </c>
      <c r="R4" s="17" t="s">
        <v>54</v>
      </c>
      <c r="S4" s="17" t="s">
        <v>55</v>
      </c>
    </row>
    <row r="5" spans="1:19" x14ac:dyDescent="0.25">
      <c r="A5" s="91">
        <v>1</v>
      </c>
      <c r="B5" s="91">
        <v>4</v>
      </c>
      <c r="C5" s="91">
        <v>5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ht="30" customHeight="1" x14ac:dyDescent="0.25">
      <c r="A6" s="47" t="s">
        <v>187</v>
      </c>
      <c r="B6" s="30">
        <f>'Table 22'!B6-'Table 21'!B6</f>
        <v>-614584</v>
      </c>
      <c r="C6" s="30">
        <f>'Table 22'!C6-'Table 21'!C6</f>
        <v>-487415</v>
      </c>
      <c r="D6" s="30">
        <f>'Table 22'!D6-'Table 21'!D6</f>
        <v>-745747</v>
      </c>
      <c r="E6" s="30">
        <f>'Table 22'!E6-'Table 21'!E6</f>
        <v>-579025</v>
      </c>
      <c r="F6" s="30">
        <f>'Table 22'!F6-'Table 21'!F6</f>
        <v>-741421</v>
      </c>
      <c r="G6" s="30">
        <f>'Table 22'!G6-'Table 21'!G6</f>
        <v>-614903</v>
      </c>
      <c r="H6" s="30">
        <f>'Table 22'!H6-'Table 21'!H6</f>
        <v>-740049</v>
      </c>
      <c r="I6" s="30">
        <f>'Table 22'!I6-'Table 21'!I6</f>
        <v>-718652</v>
      </c>
      <c r="J6" s="30">
        <f>'Table 22'!J6-'Table 21'!J6</f>
        <v>-712748</v>
      </c>
      <c r="K6" s="30">
        <f>'Table 22'!K6-'Table 21'!K6</f>
        <v>-594104</v>
      </c>
      <c r="L6" s="30">
        <f>'Table 22'!L6-'Table 21'!L6</f>
        <v>-475346</v>
      </c>
      <c r="M6" s="30">
        <f>'Table 22'!M6-'Table 21'!M6</f>
        <v>-376339</v>
      </c>
      <c r="N6" s="30">
        <f>'Table 22'!N6-'Table 21'!N6</f>
        <v>-741869</v>
      </c>
      <c r="O6" s="30">
        <f>'Table 22'!O6-'Table 21'!O6</f>
        <v>-760367</v>
      </c>
      <c r="P6" s="30">
        <f>'Table 22'!P6-'Table 21'!P6</f>
        <v>-847758</v>
      </c>
      <c r="Q6" s="30">
        <f>'Table 22'!Q6-'Table 21'!Q6</f>
        <v>-1187545</v>
      </c>
      <c r="R6" s="30">
        <v>-72692</v>
      </c>
      <c r="S6" s="30">
        <v>-184660</v>
      </c>
    </row>
    <row r="7" spans="1:19" ht="30" customHeight="1" x14ac:dyDescent="0.25">
      <c r="A7" s="47" t="s">
        <v>188</v>
      </c>
      <c r="B7" s="30">
        <f>'Table 22'!B7-'Table 21'!B7</f>
        <v>1767879</v>
      </c>
      <c r="C7" s="30">
        <f>'Table 22'!C7-'Table 21'!C7</f>
        <v>904732</v>
      </c>
      <c r="D7" s="30">
        <f>'Table 22'!D7-'Table 21'!D7</f>
        <v>1519133</v>
      </c>
      <c r="E7" s="30">
        <f>'Table 22'!E7-'Table 21'!E7</f>
        <v>789562</v>
      </c>
      <c r="F7" s="30">
        <f>'Table 22'!F7-'Table 21'!F7</f>
        <v>1457067</v>
      </c>
      <c r="G7" s="30">
        <f>'Table 22'!G7-'Table 21'!G7</f>
        <v>891262</v>
      </c>
      <c r="H7" s="30">
        <f>'Table 22'!H7-'Table 21'!H7</f>
        <v>997701</v>
      </c>
      <c r="I7" s="30">
        <f>'Table 22'!I7-'Table 21'!I7</f>
        <v>780963</v>
      </c>
      <c r="J7" s="30">
        <f>'Table 22'!J7-'Table 21'!J7</f>
        <v>1685283</v>
      </c>
      <c r="K7" s="30">
        <f>'Table 22'!K7-'Table 21'!K7</f>
        <v>935872</v>
      </c>
      <c r="L7" s="30">
        <f>'Table 22'!L7-'Table 21'!L7</f>
        <v>966161</v>
      </c>
      <c r="M7" s="30">
        <f>'Table 22'!M7-'Table 21'!M7</f>
        <v>486596</v>
      </c>
      <c r="N7" s="30">
        <f>'Table 22'!N7-'Table 21'!N7</f>
        <v>2499144</v>
      </c>
      <c r="O7" s="30">
        <f>'Table 22'!O7-'Table 21'!O7</f>
        <v>1626744</v>
      </c>
      <c r="P7" s="30">
        <f>'Table 22'!P7-'Table 21'!P7</f>
        <v>3243302</v>
      </c>
      <c r="Q7" s="30">
        <f>'Table 22'!Q7-'Table 21'!Q7</f>
        <v>2054594</v>
      </c>
      <c r="R7" s="30">
        <v>2893530</v>
      </c>
      <c r="S7" s="30">
        <v>1733369</v>
      </c>
    </row>
    <row r="8" spans="1:19" ht="30" customHeight="1" x14ac:dyDescent="0.25">
      <c r="A8" s="47" t="s">
        <v>189</v>
      </c>
      <c r="B8" s="30">
        <f>'Table 22'!B8-'Table 21'!B8</f>
        <v>3215683</v>
      </c>
      <c r="C8" s="30">
        <f>'Table 22'!C8-'Table 21'!C8</f>
        <v>2399991</v>
      </c>
      <c r="D8" s="30">
        <f>'Table 22'!D8-'Table 21'!D8</f>
        <v>3540134</v>
      </c>
      <c r="E8" s="30">
        <f>'Table 22'!E8-'Table 21'!E8</f>
        <v>2599798</v>
      </c>
      <c r="F8" s="30">
        <f>'Table 22'!F8-'Table 21'!F8</f>
        <v>3563245</v>
      </c>
      <c r="G8" s="30">
        <f>'Table 22'!G8-'Table 21'!G8</f>
        <v>2657515</v>
      </c>
      <c r="H8" s="30">
        <f>'Table 22'!H8-'Table 21'!H8</f>
        <v>2544974</v>
      </c>
      <c r="I8" s="30">
        <f>'Table 22'!I8-'Table 21'!I8</f>
        <v>2126438</v>
      </c>
      <c r="J8" s="30">
        <f>'Table 22'!J8-'Table 21'!J8</f>
        <v>1814729</v>
      </c>
      <c r="K8" s="30">
        <f>'Table 22'!K8-'Table 21'!K8</f>
        <v>1544031</v>
      </c>
      <c r="L8" s="30">
        <f>'Table 22'!L8-'Table 21'!L8</f>
        <v>1152860</v>
      </c>
      <c r="M8" s="30">
        <f>'Table 22'!M8-'Table 21'!M8</f>
        <v>1174203</v>
      </c>
      <c r="N8" s="30">
        <f>'Table 22'!N8-'Table 21'!N8</f>
        <v>2020338</v>
      </c>
      <c r="O8" s="30">
        <f>'Table 22'!O8-'Table 21'!O8</f>
        <v>2324698</v>
      </c>
      <c r="P8" s="30">
        <f>'Table 22'!P8-'Table 21'!P8</f>
        <v>3616675</v>
      </c>
      <c r="Q8" s="30">
        <f>'Table 22'!Q8-'Table 21'!Q8</f>
        <v>3711623</v>
      </c>
      <c r="R8" s="30">
        <v>4607692</v>
      </c>
      <c r="S8" s="30">
        <v>4067349</v>
      </c>
    </row>
    <row r="9" spans="1:19" ht="30" customHeight="1" x14ac:dyDescent="0.25">
      <c r="A9" s="47" t="s">
        <v>190</v>
      </c>
      <c r="B9" s="30">
        <f>'Table 22'!B9-'Table 21'!B9</f>
        <v>553413</v>
      </c>
      <c r="C9" s="30">
        <f>'Table 22'!C9-'Table 21'!C9</f>
        <v>570262</v>
      </c>
      <c r="D9" s="30">
        <f>'Table 22'!D9-'Table 21'!D9</f>
        <v>521715</v>
      </c>
      <c r="E9" s="30">
        <f>'Table 22'!E9-'Table 21'!E9</f>
        <v>581655</v>
      </c>
      <c r="F9" s="30">
        <f>'Table 22'!F9-'Table 21'!F9</f>
        <v>555978</v>
      </c>
      <c r="G9" s="30">
        <f>'Table 22'!G9-'Table 21'!G9</f>
        <v>687161</v>
      </c>
      <c r="H9" s="30">
        <f>'Table 22'!H9-'Table 21'!H9</f>
        <v>554950</v>
      </c>
      <c r="I9" s="30">
        <f>'Table 22'!I9-'Table 21'!I9</f>
        <v>780722</v>
      </c>
      <c r="J9" s="30">
        <f>'Table 22'!J9-'Table 21'!J9</f>
        <v>500796</v>
      </c>
      <c r="K9" s="30">
        <f>'Table 22'!K9-'Table 21'!K9</f>
        <v>636482</v>
      </c>
      <c r="L9" s="30">
        <f>'Table 22'!L9-'Table 21'!L9</f>
        <v>652241</v>
      </c>
      <c r="M9" s="30">
        <f>'Table 22'!M9-'Table 21'!M9</f>
        <v>639439</v>
      </c>
      <c r="N9" s="30">
        <f>'Table 22'!N9-'Table 21'!N9</f>
        <v>545202</v>
      </c>
      <c r="O9" s="30">
        <f>'Table 22'!O9-'Table 21'!O9</f>
        <v>1032303</v>
      </c>
      <c r="P9" s="30">
        <f>'Table 22'!P9-'Table 21'!P9</f>
        <v>532621</v>
      </c>
      <c r="Q9" s="30">
        <f>'Table 22'!Q9-'Table 21'!Q9</f>
        <v>1125666</v>
      </c>
      <c r="R9" s="30">
        <v>631396</v>
      </c>
      <c r="S9" s="30">
        <v>1008143</v>
      </c>
    </row>
    <row r="10" spans="1:19" ht="30" customHeight="1" x14ac:dyDescent="0.25">
      <c r="A10" s="47" t="s">
        <v>191</v>
      </c>
      <c r="B10" s="30">
        <f>'Table 22'!B10-'Table 21'!B10</f>
        <v>208463</v>
      </c>
      <c r="C10" s="30">
        <f>'Table 22'!C10-'Table 21'!C10</f>
        <v>169721</v>
      </c>
      <c r="D10" s="30">
        <f>'Table 22'!D10-'Table 21'!D10</f>
        <v>221171</v>
      </c>
      <c r="E10" s="30">
        <f>'Table 22'!E10-'Table 21'!E10</f>
        <v>173062</v>
      </c>
      <c r="F10" s="30">
        <f>'Table 22'!F10-'Table 21'!F10</f>
        <v>204571</v>
      </c>
      <c r="G10" s="30">
        <f>'Table 22'!G10-'Table 21'!G10</f>
        <v>163065</v>
      </c>
      <c r="H10" s="30">
        <f>'Table 22'!H10-'Table 21'!H10</f>
        <v>226088</v>
      </c>
      <c r="I10" s="30">
        <f>'Table 22'!I10-'Table 21'!I10</f>
        <v>208894</v>
      </c>
      <c r="J10" s="30">
        <f>'Table 22'!J10-'Table 21'!J10</f>
        <v>263014</v>
      </c>
      <c r="K10" s="30">
        <f>'Table 22'!K10-'Table 21'!K10</f>
        <v>235947</v>
      </c>
      <c r="L10" s="30">
        <f>'Table 22'!L10-'Table 21'!L10</f>
        <v>263530</v>
      </c>
      <c r="M10" s="30">
        <f>'Table 22'!M10-'Table 21'!M10</f>
        <v>214319</v>
      </c>
      <c r="N10" s="30">
        <f>'Table 22'!N10-'Table 21'!N10</f>
        <v>270337</v>
      </c>
      <c r="O10" s="30">
        <f>'Table 22'!O10-'Table 21'!O10</f>
        <v>327459</v>
      </c>
      <c r="P10" s="30">
        <f>'Table 22'!P10-'Table 21'!P10</f>
        <v>337848</v>
      </c>
      <c r="Q10" s="30">
        <f>'Table 22'!Q10-'Table 21'!Q10</f>
        <v>517340</v>
      </c>
      <c r="R10" s="30">
        <v>247850</v>
      </c>
      <c r="S10" s="30">
        <v>333224</v>
      </c>
    </row>
    <row r="11" spans="1:19" ht="30" customHeight="1" x14ac:dyDescent="0.25">
      <c r="A11" s="47" t="s">
        <v>192</v>
      </c>
      <c r="B11" s="30">
        <f>'Table 22'!B11-'Table 21'!B11</f>
        <v>-425171</v>
      </c>
      <c r="C11" s="30">
        <f>'Table 22'!C11-'Table 21'!C11</f>
        <v>-81890</v>
      </c>
      <c r="D11" s="30">
        <f>'Table 22'!D11-'Table 21'!D11</f>
        <v>-555308</v>
      </c>
      <c r="E11" s="30">
        <f>'Table 22'!E11-'Table 21'!E11</f>
        <v>-164180</v>
      </c>
      <c r="F11" s="30">
        <f>'Table 22'!F11-'Table 21'!F11</f>
        <v>-467856</v>
      </c>
      <c r="G11" s="30">
        <f>'Table 22'!G11-'Table 21'!G11</f>
        <v>-126224</v>
      </c>
      <c r="H11" s="30">
        <f>'Table 22'!H11-'Table 21'!H11</f>
        <v>-396435</v>
      </c>
      <c r="I11" s="30">
        <f>'Table 22'!I11-'Table 21'!I11</f>
        <v>-127052</v>
      </c>
      <c r="J11" s="30">
        <f>'Table 22'!J11-'Table 21'!J11</f>
        <v>-228214</v>
      </c>
      <c r="K11" s="30">
        <f>'Table 22'!K11-'Table 21'!K11</f>
        <v>43450</v>
      </c>
      <c r="L11" s="30">
        <f>'Table 22'!L11-'Table 21'!L11</f>
        <v>81816</v>
      </c>
      <c r="M11" s="30">
        <f>'Table 22'!M11-'Table 21'!M11</f>
        <v>95074</v>
      </c>
      <c r="N11" s="30">
        <f>'Table 22'!N11-'Table 21'!N11</f>
        <v>-1199</v>
      </c>
      <c r="O11" s="30">
        <f>'Table 22'!O11-'Table 21'!O11</f>
        <v>41224</v>
      </c>
      <c r="P11" s="27">
        <f>'Table 22'!P11-'Table 21'!P11</f>
        <v>-71540</v>
      </c>
      <c r="Q11" s="30">
        <f>'Table 22'!Q11-'Table 21'!Q11</f>
        <v>-160797</v>
      </c>
      <c r="R11" s="27">
        <v>260461</v>
      </c>
      <c r="S11" s="30">
        <v>239452</v>
      </c>
    </row>
    <row r="12" spans="1:19" ht="30" customHeight="1" x14ac:dyDescent="0.25">
      <c r="A12" s="47" t="s">
        <v>193</v>
      </c>
      <c r="B12" s="30">
        <f>'Table 22'!B12-'Table 21'!B12</f>
        <v>-123991</v>
      </c>
      <c r="C12" s="30">
        <f>'Table 22'!C12-'Table 21'!C12</f>
        <v>-55878</v>
      </c>
      <c r="D12" s="30">
        <f>'Table 22'!D12-'Table 21'!D12</f>
        <v>-33912</v>
      </c>
      <c r="E12" s="30">
        <f>'Table 22'!E12-'Table 21'!E12</f>
        <v>-41091</v>
      </c>
      <c r="F12" s="30">
        <f>'Table 22'!F12-'Table 21'!F12</f>
        <v>-209806</v>
      </c>
      <c r="G12" s="30">
        <f>'Table 22'!G12-'Table 21'!G12</f>
        <v>-136521</v>
      </c>
      <c r="H12" s="30">
        <f>'Table 22'!H12-'Table 21'!H12</f>
        <v>-299014</v>
      </c>
      <c r="I12" s="30">
        <f>'Table 22'!I12-'Table 21'!I12</f>
        <v>-218855</v>
      </c>
      <c r="J12" s="30">
        <f>'Table 22'!J12-'Table 21'!J12</f>
        <v>-260283</v>
      </c>
      <c r="K12" s="30">
        <f>'Table 22'!K12-'Table 21'!K12</f>
        <v>-137089</v>
      </c>
      <c r="L12" s="30">
        <f>'Table 22'!L12-'Table 21'!L12</f>
        <v>-241113</v>
      </c>
      <c r="M12" s="30">
        <f>'Table 22'!M12-'Table 21'!M12</f>
        <v>-102144</v>
      </c>
      <c r="N12" s="30">
        <f>'Table 22'!N12-'Table 21'!N12</f>
        <v>-163717</v>
      </c>
      <c r="O12" s="30">
        <f>'Table 22'!O12-'Table 21'!O12</f>
        <v>-97690</v>
      </c>
      <c r="P12" s="30">
        <f>'Table 22'!P12-'Table 21'!P12</f>
        <v>-229264</v>
      </c>
      <c r="Q12" s="30">
        <f>'Table 22'!Q12-'Table 21'!Q12</f>
        <v>-131686</v>
      </c>
      <c r="R12" s="30">
        <v>-120947</v>
      </c>
      <c r="S12" s="30">
        <v>-70213</v>
      </c>
    </row>
    <row r="13" spans="1:19" ht="30" customHeight="1" x14ac:dyDescent="0.25">
      <c r="A13" s="47" t="s">
        <v>194</v>
      </c>
      <c r="B13" s="30">
        <f>'Table 22'!B13-'Table 21'!B13</f>
        <v>-828818</v>
      </c>
      <c r="C13" s="30">
        <f>'Table 22'!C13-'Table 21'!C13</f>
        <v>-309759</v>
      </c>
      <c r="D13" s="30">
        <f>'Table 22'!D13-'Table 21'!D13</f>
        <v>-134521</v>
      </c>
      <c r="E13" s="30">
        <f>'Table 22'!E13-'Table 21'!E13</f>
        <v>-20291</v>
      </c>
      <c r="F13" s="30">
        <f>'Table 22'!F13-'Table 21'!F13</f>
        <v>-1982023</v>
      </c>
      <c r="G13" s="30">
        <f>'Table 22'!G13-'Table 21'!G13</f>
        <v>-1046450</v>
      </c>
      <c r="H13" s="30">
        <f>'Table 22'!H13-'Table 21'!H13</f>
        <v>-3230487</v>
      </c>
      <c r="I13" s="30">
        <f>'Table 22'!I13-'Table 21'!I13</f>
        <v>-1970087</v>
      </c>
      <c r="J13" s="30">
        <f>'Table 22'!J13-'Table 21'!J13</f>
        <v>-2943942</v>
      </c>
      <c r="K13" s="30">
        <f>'Table 22'!K13-'Table 21'!K13</f>
        <v>-1564574</v>
      </c>
      <c r="L13" s="30">
        <f>'Table 22'!L13-'Table 21'!L13</f>
        <v>-3360310</v>
      </c>
      <c r="M13" s="30">
        <f>'Table 22'!M13-'Table 21'!M13</f>
        <v>-1312589</v>
      </c>
      <c r="N13" s="30">
        <f>'Table 22'!N13-'Table 21'!N13</f>
        <v>-3310191</v>
      </c>
      <c r="O13" s="30">
        <f>'Table 22'!O13-'Table 21'!O13</f>
        <v>-2255504</v>
      </c>
      <c r="P13" s="30">
        <f>'Table 22'!P13-'Table 21'!P13</f>
        <v>-4074288</v>
      </c>
      <c r="Q13" s="30">
        <f>'Table 22'!Q13-'Table 21'!Q13</f>
        <v>-3141683</v>
      </c>
      <c r="R13" s="30">
        <v>-265741</v>
      </c>
      <c r="S13" s="30">
        <v>-19178</v>
      </c>
    </row>
    <row r="14" spans="1:19" ht="30" customHeight="1" x14ac:dyDescent="0.25">
      <c r="A14" s="9" t="s">
        <v>195</v>
      </c>
      <c r="B14" s="30">
        <f>'Table 22'!B14-'Table 21'!B14</f>
        <v>2611110</v>
      </c>
      <c r="C14" s="30">
        <f>'Table 22'!C14-'Table 21'!C14</f>
        <v>1674717</v>
      </c>
      <c r="D14" s="30">
        <f>'Table 22'!D14-'Table 21'!D14</f>
        <v>2506473</v>
      </c>
      <c r="E14" s="30">
        <f>'Table 22'!E14-'Table 21'!E14</f>
        <v>1648160</v>
      </c>
      <c r="F14" s="30">
        <f>'Table 22'!F14-'Table 21'!F14</f>
        <v>3061902</v>
      </c>
      <c r="G14" s="30">
        <f>'Table 22'!G14-'Table 21'!G14</f>
        <v>2093489</v>
      </c>
      <c r="H14" s="30">
        <f>'Table 22'!H14-'Table 21'!H14</f>
        <v>3079719</v>
      </c>
      <c r="I14" s="30">
        <f>'Table 22'!I14-'Table 21'!I14</f>
        <v>2569470</v>
      </c>
      <c r="J14" s="30">
        <f>'Table 22'!J14-'Table 21'!J14</f>
        <v>3305446</v>
      </c>
      <c r="K14" s="30">
        <f>'Table 22'!K14-'Table 21'!K14</f>
        <v>2193394</v>
      </c>
      <c r="L14" s="30">
        <f>'Table 22'!L14-'Table 21'!L14</f>
        <v>2897431</v>
      </c>
      <c r="M14" s="30">
        <f>'Table 22'!M14-'Table 21'!M14</f>
        <v>1982940</v>
      </c>
      <c r="N14" s="30">
        <f>'Table 22'!N14-'Table 21'!N14</f>
        <v>3079074</v>
      </c>
      <c r="O14" s="30">
        <f>'Table 22'!O14-'Table 21'!O14</f>
        <v>3406589</v>
      </c>
      <c r="P14" s="30">
        <f>'Table 22'!P14-'Table 21'!P14</f>
        <v>3047650</v>
      </c>
      <c r="Q14" s="30">
        <f>'Table 22'!Q14-'Table 21'!Q14</f>
        <v>2956022</v>
      </c>
      <c r="R14" s="30">
        <v>3117943</v>
      </c>
      <c r="S14" s="30">
        <v>2639282</v>
      </c>
    </row>
    <row r="15" spans="1:19" ht="30" customHeight="1" x14ac:dyDescent="0.25">
      <c r="A15" s="51" t="s">
        <v>198</v>
      </c>
      <c r="B15" s="112">
        <f>SUM(B6:B14)</f>
        <v>6363984</v>
      </c>
      <c r="C15" s="112">
        <f t="shared" ref="C15:Q15" si="0">SUM(C6:C14)</f>
        <v>4784481</v>
      </c>
      <c r="D15" s="112">
        <f t="shared" si="0"/>
        <v>6839138</v>
      </c>
      <c r="E15" s="112">
        <f t="shared" si="0"/>
        <v>4987650</v>
      </c>
      <c r="F15" s="112">
        <f t="shared" si="0"/>
        <v>5441657</v>
      </c>
      <c r="G15" s="112">
        <f t="shared" si="0"/>
        <v>4568394</v>
      </c>
      <c r="H15" s="112">
        <f t="shared" si="0"/>
        <v>2737447</v>
      </c>
      <c r="I15" s="112">
        <f t="shared" si="0"/>
        <v>3431841</v>
      </c>
      <c r="J15" s="112">
        <f t="shared" si="0"/>
        <v>3424081</v>
      </c>
      <c r="K15" s="112">
        <f t="shared" si="0"/>
        <v>3293409</v>
      </c>
      <c r="L15" s="112">
        <f t="shared" si="0"/>
        <v>1937270</v>
      </c>
      <c r="M15" s="112">
        <f t="shared" si="0"/>
        <v>2801499</v>
      </c>
      <c r="N15" s="112">
        <f t="shared" si="0"/>
        <v>4197119</v>
      </c>
      <c r="O15" s="112">
        <f t="shared" si="0"/>
        <v>5645456</v>
      </c>
      <c r="P15" s="112">
        <f t="shared" si="0"/>
        <v>5555246</v>
      </c>
      <c r="Q15" s="112">
        <f t="shared" si="0"/>
        <v>5743534</v>
      </c>
      <c r="R15" s="112">
        <v>11299492</v>
      </c>
      <c r="S15" s="112">
        <v>9746768</v>
      </c>
    </row>
    <row r="16" spans="1:19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Q16" s="8"/>
    </row>
    <row r="17" spans="8:8" x14ac:dyDescent="0.25">
      <c r="H17" s="8"/>
    </row>
    <row r="38" spans="17:17" x14ac:dyDescent="0.25">
      <c r="Q38" s="8"/>
    </row>
  </sheetData>
  <mergeCells count="13">
    <mergeCell ref="Q1:S1"/>
    <mergeCell ref="R3:S3"/>
    <mergeCell ref="A2:S2"/>
    <mergeCell ref="A16:O16"/>
    <mergeCell ref="P3:Q3"/>
    <mergeCell ref="A3:A4"/>
    <mergeCell ref="L3:M3"/>
    <mergeCell ref="N3:O3"/>
    <mergeCell ref="B3:C3"/>
    <mergeCell ref="D3:E3"/>
    <mergeCell ref="F3:G3"/>
    <mergeCell ref="H3:I3"/>
    <mergeCell ref="J3:K3"/>
  </mergeCells>
  <printOptions horizontalCentered="1"/>
  <pageMargins left="0" right="0.25" top="0.75" bottom="0.75" header="0.3" footer="0.3"/>
  <pageSetup scale="81" firstPageNumber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S94"/>
  <sheetViews>
    <sheetView showGridLines="0" view="pageBreakPreview" zoomScaleNormal="100" zoomScaleSheetLayoutView="100" workbookViewId="0">
      <selection activeCell="A2" sqref="A2:Q2"/>
    </sheetView>
  </sheetViews>
  <sheetFormatPr defaultColWidth="9.140625" defaultRowHeight="15" x14ac:dyDescent="0.25"/>
  <cols>
    <col min="1" max="1" width="34.140625" style="57" customWidth="1"/>
    <col min="2" max="3" width="8" hidden="1" customWidth="1"/>
    <col min="4" max="11" width="8" bestFit="1" customWidth="1"/>
    <col min="12" max="12" width="8" customWidth="1"/>
    <col min="13" max="13" width="8" bestFit="1" customWidth="1"/>
    <col min="14" max="15" width="8.140625" bestFit="1" customWidth="1"/>
    <col min="19" max="19" width="26.28515625" customWidth="1"/>
  </cols>
  <sheetData>
    <row r="1" spans="1:19" ht="16.899999999999999" customHeight="1" x14ac:dyDescent="0.25">
      <c r="A1" s="220" t="s">
        <v>402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19" ht="16.899999999999999" customHeight="1" x14ac:dyDescent="0.25">
      <c r="A2" s="183" t="s">
        <v>186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9" x14ac:dyDescent="0.25">
      <c r="A3" s="198" t="s">
        <v>53</v>
      </c>
      <c r="B3" s="198" t="s">
        <v>2</v>
      </c>
      <c r="C3" s="198"/>
      <c r="D3" s="198" t="s">
        <v>3</v>
      </c>
      <c r="E3" s="198"/>
      <c r="F3" s="198" t="s">
        <v>4</v>
      </c>
      <c r="G3" s="198"/>
      <c r="H3" s="198" t="s">
        <v>5</v>
      </c>
      <c r="I3" s="198"/>
      <c r="J3" s="198" t="s">
        <v>29</v>
      </c>
      <c r="K3" s="198"/>
      <c r="L3" s="198" t="s">
        <v>30</v>
      </c>
      <c r="M3" s="198"/>
      <c r="N3" s="198" t="s">
        <v>32</v>
      </c>
      <c r="O3" s="198"/>
      <c r="P3" s="198" t="s">
        <v>345</v>
      </c>
      <c r="Q3" s="198"/>
      <c r="R3" s="198" t="s">
        <v>390</v>
      </c>
      <c r="S3" s="198"/>
    </row>
    <row r="4" spans="1:19" ht="15" customHeight="1" x14ac:dyDescent="0.25">
      <c r="A4" s="198"/>
      <c r="B4" s="34" t="s">
        <v>54</v>
      </c>
      <c r="C4" s="34" t="s">
        <v>55</v>
      </c>
      <c r="D4" s="34" t="s">
        <v>54</v>
      </c>
      <c r="E4" s="34" t="s">
        <v>55</v>
      </c>
      <c r="F4" s="34" t="s">
        <v>54</v>
      </c>
      <c r="G4" s="34" t="s">
        <v>55</v>
      </c>
      <c r="H4" s="34" t="s">
        <v>54</v>
      </c>
      <c r="I4" s="34" t="s">
        <v>55</v>
      </c>
      <c r="J4" s="34" t="s">
        <v>54</v>
      </c>
      <c r="K4" s="34" t="s">
        <v>55</v>
      </c>
      <c r="L4" s="34" t="s">
        <v>54</v>
      </c>
      <c r="M4" s="34" t="s">
        <v>55</v>
      </c>
      <c r="N4" s="34" t="s">
        <v>54</v>
      </c>
      <c r="O4" s="34" t="s">
        <v>55</v>
      </c>
      <c r="P4" s="34" t="s">
        <v>54</v>
      </c>
      <c r="Q4" s="34" t="s">
        <v>55</v>
      </c>
      <c r="R4" s="34" t="s">
        <v>54</v>
      </c>
      <c r="S4" s="34" t="s">
        <v>55</v>
      </c>
    </row>
    <row r="5" spans="1:19" x14ac:dyDescent="0.25">
      <c r="A5" s="91">
        <v>1</v>
      </c>
      <c r="B5" s="91">
        <v>2</v>
      </c>
      <c r="C5" s="91">
        <v>3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x14ac:dyDescent="0.25">
      <c r="A6" s="196" t="s">
        <v>187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1:19" x14ac:dyDescent="0.25">
      <c r="A7" s="133" t="s">
        <v>199</v>
      </c>
      <c r="B7" s="131">
        <v>47911</v>
      </c>
      <c r="C7" s="131">
        <v>58966</v>
      </c>
      <c r="D7" s="131">
        <v>48332</v>
      </c>
      <c r="E7" s="131">
        <v>60060</v>
      </c>
      <c r="F7" s="131">
        <v>39213</v>
      </c>
      <c r="G7" s="131">
        <v>52227</v>
      </c>
      <c r="H7" s="131">
        <v>45932</v>
      </c>
      <c r="I7" s="131">
        <v>71700</v>
      </c>
      <c r="J7" s="131">
        <v>40505</v>
      </c>
      <c r="K7" s="131">
        <v>59726</v>
      </c>
      <c r="L7" s="131">
        <v>25569</v>
      </c>
      <c r="M7" s="131">
        <v>33923</v>
      </c>
      <c r="N7" s="131">
        <v>23743</v>
      </c>
      <c r="O7" s="131">
        <v>43557</v>
      </c>
      <c r="P7" s="131">
        <v>57173</v>
      </c>
      <c r="Q7" s="131">
        <v>123303</v>
      </c>
      <c r="R7" s="131">
        <v>20908</v>
      </c>
      <c r="S7" s="131">
        <v>45729</v>
      </c>
    </row>
    <row r="8" spans="1:19" x14ac:dyDescent="0.25">
      <c r="A8" s="52" t="s">
        <v>200</v>
      </c>
      <c r="B8" s="30">
        <v>1639</v>
      </c>
      <c r="C8" s="30">
        <v>6236</v>
      </c>
      <c r="D8" s="30">
        <v>1857</v>
      </c>
      <c r="E8" s="30">
        <v>6462</v>
      </c>
      <c r="F8" s="30">
        <v>4014</v>
      </c>
      <c r="G8" s="30">
        <v>12111</v>
      </c>
      <c r="H8" s="30">
        <v>5794</v>
      </c>
      <c r="I8" s="30">
        <v>18888</v>
      </c>
      <c r="J8" s="30">
        <v>7748</v>
      </c>
      <c r="K8" s="30">
        <v>22360</v>
      </c>
      <c r="L8" s="30">
        <v>6098</v>
      </c>
      <c r="M8" s="30">
        <v>15495</v>
      </c>
      <c r="N8" s="30">
        <v>9363</v>
      </c>
      <c r="O8" s="30">
        <v>29452</v>
      </c>
      <c r="P8" s="30">
        <v>17417</v>
      </c>
      <c r="Q8" s="30">
        <v>57715</v>
      </c>
      <c r="R8" s="30">
        <v>9387</v>
      </c>
      <c r="S8" s="30">
        <v>29703</v>
      </c>
    </row>
    <row r="9" spans="1:19" ht="30" x14ac:dyDescent="0.25">
      <c r="A9" s="52" t="s">
        <v>201</v>
      </c>
      <c r="B9" s="30">
        <v>1122</v>
      </c>
      <c r="C9" s="30">
        <v>1471</v>
      </c>
      <c r="D9" s="30">
        <v>1474</v>
      </c>
      <c r="E9" s="30">
        <v>1872</v>
      </c>
      <c r="F9" s="30">
        <v>1620</v>
      </c>
      <c r="G9" s="30">
        <v>2239</v>
      </c>
      <c r="H9" s="30">
        <v>1895</v>
      </c>
      <c r="I9" s="30">
        <v>2827</v>
      </c>
      <c r="J9" s="30">
        <v>3624</v>
      </c>
      <c r="K9" s="30">
        <v>5116</v>
      </c>
      <c r="L9" s="30">
        <v>4296</v>
      </c>
      <c r="M9" s="30">
        <v>5939</v>
      </c>
      <c r="N9" s="30">
        <v>5312</v>
      </c>
      <c r="O9" s="30">
        <v>9033</v>
      </c>
      <c r="P9" s="30">
        <v>13172</v>
      </c>
      <c r="Q9" s="30">
        <v>24606</v>
      </c>
      <c r="R9" s="30">
        <v>8696</v>
      </c>
      <c r="S9" s="30">
        <v>14032</v>
      </c>
    </row>
    <row r="10" spans="1:19" x14ac:dyDescent="0.25">
      <c r="A10" s="52" t="s">
        <v>202</v>
      </c>
      <c r="B10" s="30">
        <v>634799</v>
      </c>
      <c r="C10" s="30">
        <v>624444</v>
      </c>
      <c r="D10" s="30">
        <v>748037</v>
      </c>
      <c r="E10" s="30">
        <v>690836</v>
      </c>
      <c r="F10" s="30">
        <v>717714</v>
      </c>
      <c r="G10" s="30">
        <v>730282</v>
      </c>
      <c r="H10" s="30">
        <v>696668</v>
      </c>
      <c r="I10" s="30">
        <v>839555</v>
      </c>
      <c r="J10" s="30">
        <v>711319</v>
      </c>
      <c r="K10" s="30">
        <v>750466</v>
      </c>
      <c r="L10" s="30">
        <v>540650</v>
      </c>
      <c r="M10" s="30">
        <v>545550</v>
      </c>
      <c r="N10" s="30">
        <v>762473</v>
      </c>
      <c r="O10" s="30">
        <v>966876</v>
      </c>
      <c r="P10" s="30">
        <v>944062</v>
      </c>
      <c r="Q10" s="30">
        <v>1331965</v>
      </c>
      <c r="R10" s="30">
        <v>417895</v>
      </c>
      <c r="S10" s="30">
        <v>572320</v>
      </c>
    </row>
    <row r="11" spans="1:19" x14ac:dyDescent="0.25">
      <c r="A11" s="52" t="s">
        <v>203</v>
      </c>
      <c r="B11" s="30">
        <v>181813</v>
      </c>
      <c r="C11" s="30">
        <v>129129</v>
      </c>
      <c r="D11" s="30">
        <v>213903</v>
      </c>
      <c r="E11" s="30">
        <v>150316</v>
      </c>
      <c r="F11" s="30">
        <v>227441</v>
      </c>
      <c r="G11" s="30">
        <v>169364</v>
      </c>
      <c r="H11" s="30">
        <v>255455</v>
      </c>
      <c r="I11" s="30">
        <v>225045</v>
      </c>
      <c r="J11" s="30">
        <v>285157</v>
      </c>
      <c r="K11" s="30">
        <v>204876</v>
      </c>
      <c r="L11" s="30">
        <v>291399</v>
      </c>
      <c r="M11" s="30">
        <v>172242</v>
      </c>
      <c r="N11" s="30">
        <v>383703</v>
      </c>
      <c r="O11" s="30">
        <v>329736</v>
      </c>
      <c r="P11" s="30">
        <v>454732</v>
      </c>
      <c r="Q11" s="30">
        <v>456387</v>
      </c>
      <c r="R11" s="30">
        <v>207111</v>
      </c>
      <c r="S11" s="30">
        <v>185686</v>
      </c>
    </row>
    <row r="12" spans="1:19" x14ac:dyDescent="0.25">
      <c r="A12" s="52" t="s">
        <v>204</v>
      </c>
      <c r="B12" s="30">
        <v>2844</v>
      </c>
      <c r="C12" s="30">
        <v>3878</v>
      </c>
      <c r="D12" s="30">
        <v>2077</v>
      </c>
      <c r="E12" s="30">
        <v>2690</v>
      </c>
      <c r="F12" s="30">
        <v>869</v>
      </c>
      <c r="G12" s="30">
        <v>1117</v>
      </c>
      <c r="H12" s="30">
        <v>494</v>
      </c>
      <c r="I12" s="30">
        <v>713</v>
      </c>
      <c r="J12" s="30">
        <v>720</v>
      </c>
      <c r="K12" s="30">
        <v>965</v>
      </c>
      <c r="L12" s="30">
        <v>729</v>
      </c>
      <c r="M12" s="30">
        <v>1005</v>
      </c>
      <c r="N12" s="30">
        <v>798</v>
      </c>
      <c r="O12" s="30">
        <v>1297</v>
      </c>
      <c r="P12" s="30">
        <v>2031</v>
      </c>
      <c r="Q12" s="30">
        <v>3259</v>
      </c>
      <c r="R12" s="30">
        <v>1187</v>
      </c>
      <c r="S12" s="30">
        <v>1813</v>
      </c>
    </row>
    <row r="13" spans="1:19" x14ac:dyDescent="0.25">
      <c r="A13" s="52" t="s">
        <v>205</v>
      </c>
      <c r="B13" s="30">
        <v>7531</v>
      </c>
      <c r="C13" s="30">
        <v>6885</v>
      </c>
      <c r="D13" s="30">
        <v>9755</v>
      </c>
      <c r="E13" s="30">
        <v>8767</v>
      </c>
      <c r="F13" s="30">
        <v>9497</v>
      </c>
      <c r="G13" s="30">
        <v>8663</v>
      </c>
      <c r="H13" s="30">
        <v>7892</v>
      </c>
      <c r="I13" s="30">
        <v>8446</v>
      </c>
      <c r="J13" s="30">
        <v>9509</v>
      </c>
      <c r="K13" s="30">
        <v>9103</v>
      </c>
      <c r="L13" s="30">
        <v>8212</v>
      </c>
      <c r="M13" s="30">
        <v>7668</v>
      </c>
      <c r="N13" s="30">
        <v>10896</v>
      </c>
      <c r="O13" s="30">
        <v>14033</v>
      </c>
      <c r="P13" s="30">
        <v>24252</v>
      </c>
      <c r="Q13" s="30">
        <v>32055</v>
      </c>
      <c r="R13" s="30">
        <v>9897</v>
      </c>
      <c r="S13" s="30">
        <v>12607</v>
      </c>
    </row>
    <row r="14" spans="1:19" x14ac:dyDescent="0.25">
      <c r="A14" s="52" t="s">
        <v>206</v>
      </c>
      <c r="B14" s="30">
        <v>699</v>
      </c>
      <c r="C14" s="30">
        <v>2774</v>
      </c>
      <c r="D14" s="30">
        <v>305</v>
      </c>
      <c r="E14" s="30">
        <v>1015</v>
      </c>
      <c r="F14" s="30">
        <v>685</v>
      </c>
      <c r="G14" s="30">
        <v>1979</v>
      </c>
      <c r="H14" s="30">
        <v>1536</v>
      </c>
      <c r="I14" s="30">
        <v>4834</v>
      </c>
      <c r="J14" s="30">
        <v>766</v>
      </c>
      <c r="K14" s="30">
        <v>2375</v>
      </c>
      <c r="L14" s="30">
        <v>1666</v>
      </c>
      <c r="M14" s="30">
        <v>5218</v>
      </c>
      <c r="N14" s="30">
        <v>5958</v>
      </c>
      <c r="O14" s="30">
        <v>44903</v>
      </c>
      <c r="P14" s="30">
        <v>5169</v>
      </c>
      <c r="Q14" s="30">
        <v>22916</v>
      </c>
      <c r="R14" s="30">
        <v>8407</v>
      </c>
      <c r="S14" s="30">
        <v>27672</v>
      </c>
    </row>
    <row r="15" spans="1:19" x14ac:dyDescent="0.25">
      <c r="A15" s="53" t="s">
        <v>59</v>
      </c>
      <c r="B15" s="54">
        <f t="shared" ref="B15:S15" si="0">SUM(B7:B14)</f>
        <v>878358</v>
      </c>
      <c r="C15" s="54">
        <f t="shared" si="0"/>
        <v>833783</v>
      </c>
      <c r="D15" s="54">
        <f t="shared" si="0"/>
        <v>1025740</v>
      </c>
      <c r="E15" s="54">
        <f t="shared" si="0"/>
        <v>922018</v>
      </c>
      <c r="F15" s="54">
        <f t="shared" si="0"/>
        <v>1001053</v>
      </c>
      <c r="G15" s="54">
        <f t="shared" si="0"/>
        <v>977982</v>
      </c>
      <c r="H15" s="54">
        <f t="shared" si="0"/>
        <v>1015666</v>
      </c>
      <c r="I15" s="54">
        <f t="shared" si="0"/>
        <v>1172008</v>
      </c>
      <c r="J15" s="54">
        <f t="shared" si="0"/>
        <v>1059348</v>
      </c>
      <c r="K15" s="54">
        <f t="shared" si="0"/>
        <v>1054987</v>
      </c>
      <c r="L15" s="54">
        <f t="shared" si="0"/>
        <v>878619</v>
      </c>
      <c r="M15" s="54">
        <f t="shared" si="0"/>
        <v>787040</v>
      </c>
      <c r="N15" s="54">
        <f t="shared" si="0"/>
        <v>1202246</v>
      </c>
      <c r="O15" s="54">
        <f t="shared" si="0"/>
        <v>1438887</v>
      </c>
      <c r="P15" s="54">
        <f t="shared" si="0"/>
        <v>1518008</v>
      </c>
      <c r="Q15" s="54">
        <f t="shared" si="0"/>
        <v>2052206</v>
      </c>
      <c r="R15" s="54">
        <f t="shared" si="0"/>
        <v>683488</v>
      </c>
      <c r="S15" s="54">
        <f t="shared" si="0"/>
        <v>889562</v>
      </c>
    </row>
    <row r="16" spans="1:19" x14ac:dyDescent="0.25">
      <c r="A16" s="196" t="s">
        <v>188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</row>
    <row r="17" spans="1:19" x14ac:dyDescent="0.25">
      <c r="A17" s="133" t="s">
        <v>207</v>
      </c>
      <c r="B17" s="131">
        <v>2323</v>
      </c>
      <c r="C17" s="131">
        <v>2132</v>
      </c>
      <c r="D17" s="131">
        <v>6</v>
      </c>
      <c r="E17" s="131">
        <v>39</v>
      </c>
      <c r="F17" s="131">
        <v>1514</v>
      </c>
      <c r="G17" s="131">
        <v>1900</v>
      </c>
      <c r="H17" s="131">
        <v>1872</v>
      </c>
      <c r="I17" s="131">
        <v>3059</v>
      </c>
      <c r="J17" s="131">
        <v>2988</v>
      </c>
      <c r="K17" s="131">
        <v>3262</v>
      </c>
      <c r="L17" s="131">
        <v>8533</v>
      </c>
      <c r="M17" s="131">
        <v>8178</v>
      </c>
      <c r="N17" s="131">
        <v>1956</v>
      </c>
      <c r="O17" s="131">
        <v>3401</v>
      </c>
      <c r="P17" s="131">
        <v>24010</v>
      </c>
      <c r="Q17" s="131">
        <v>31137</v>
      </c>
      <c r="R17">
        <v>4013</v>
      </c>
      <c r="S17" s="131">
        <v>4241</v>
      </c>
    </row>
    <row r="18" spans="1:19" x14ac:dyDescent="0.25">
      <c r="A18" s="52" t="s">
        <v>208</v>
      </c>
      <c r="B18" s="30">
        <v>0</v>
      </c>
      <c r="C18" s="30">
        <v>8</v>
      </c>
      <c r="D18" s="30">
        <v>1010</v>
      </c>
      <c r="E18" s="30">
        <v>867</v>
      </c>
      <c r="F18" s="30">
        <v>53</v>
      </c>
      <c r="G18" s="30">
        <v>93</v>
      </c>
      <c r="H18" s="30">
        <v>77</v>
      </c>
      <c r="I18" s="30">
        <v>129</v>
      </c>
      <c r="J18" s="30">
        <v>258</v>
      </c>
      <c r="K18" s="30">
        <v>327</v>
      </c>
      <c r="L18" s="30">
        <v>6225</v>
      </c>
      <c r="M18" s="30">
        <v>4672</v>
      </c>
      <c r="N18" s="30">
        <v>25</v>
      </c>
      <c r="O18" s="30">
        <v>554</v>
      </c>
      <c r="P18" s="30">
        <v>124</v>
      </c>
      <c r="Q18" s="30">
        <v>260</v>
      </c>
      <c r="R18" s="30">
        <v>109</v>
      </c>
      <c r="S18" s="30">
        <v>185</v>
      </c>
    </row>
    <row r="19" spans="1:19" x14ac:dyDescent="0.25">
      <c r="A19" s="52" t="s">
        <v>209</v>
      </c>
      <c r="B19" s="30">
        <v>1</v>
      </c>
      <c r="C19" s="30">
        <v>1</v>
      </c>
      <c r="D19" s="30">
        <v>1</v>
      </c>
      <c r="E19" s="30">
        <v>1</v>
      </c>
      <c r="F19" s="30">
        <v>0</v>
      </c>
      <c r="G19" s="30">
        <v>0</v>
      </c>
      <c r="H19" s="30">
        <v>1</v>
      </c>
      <c r="I19" s="30">
        <v>2</v>
      </c>
      <c r="J19" s="30">
        <v>0</v>
      </c>
      <c r="K19" s="30">
        <v>1</v>
      </c>
      <c r="L19" s="30">
        <v>0</v>
      </c>
      <c r="M19" s="30">
        <v>0</v>
      </c>
      <c r="N19" s="30">
        <v>0</v>
      </c>
      <c r="O19" s="30">
        <v>0</v>
      </c>
      <c r="P19" s="30">
        <v>117</v>
      </c>
      <c r="Q19" s="30">
        <v>226</v>
      </c>
      <c r="R19" s="30">
        <v>17</v>
      </c>
      <c r="S19" s="30">
        <v>29</v>
      </c>
    </row>
    <row r="20" spans="1:19" x14ac:dyDescent="0.25">
      <c r="A20" s="52" t="s">
        <v>210</v>
      </c>
      <c r="B20" s="30">
        <v>72239</v>
      </c>
      <c r="C20" s="30">
        <v>52081</v>
      </c>
      <c r="D20" s="30">
        <v>62199</v>
      </c>
      <c r="E20" s="30">
        <v>45932</v>
      </c>
      <c r="F20" s="30">
        <v>137462</v>
      </c>
      <c r="G20" s="30">
        <v>90499</v>
      </c>
      <c r="H20" s="30">
        <v>292583</v>
      </c>
      <c r="I20" s="30">
        <v>175325</v>
      </c>
      <c r="J20" s="30">
        <v>151301</v>
      </c>
      <c r="K20" s="30">
        <v>81361</v>
      </c>
      <c r="L20" s="30">
        <v>325429</v>
      </c>
      <c r="M20" s="30">
        <v>105684</v>
      </c>
      <c r="N20" s="30">
        <v>71204</v>
      </c>
      <c r="O20" s="30">
        <v>48936</v>
      </c>
      <c r="P20" s="30">
        <v>79298</v>
      </c>
      <c r="Q20" s="30">
        <v>74496</v>
      </c>
      <c r="R20" s="30">
        <v>29635</v>
      </c>
      <c r="S20" s="30">
        <v>29487</v>
      </c>
    </row>
    <row r="21" spans="1:19" x14ac:dyDescent="0.25">
      <c r="A21" s="52" t="s">
        <v>211</v>
      </c>
      <c r="B21" s="30">
        <v>172977</v>
      </c>
      <c r="C21" s="30">
        <v>67172</v>
      </c>
      <c r="D21" s="30">
        <v>259880</v>
      </c>
      <c r="E21" s="30">
        <v>106735</v>
      </c>
      <c r="F21" s="30">
        <v>212329</v>
      </c>
      <c r="G21" s="30">
        <v>88577</v>
      </c>
      <c r="H21" s="30">
        <v>162422</v>
      </c>
      <c r="I21" s="30">
        <v>97404</v>
      </c>
      <c r="J21" s="30">
        <v>79825</v>
      </c>
      <c r="K21" s="30">
        <v>38661</v>
      </c>
      <c r="L21" s="30">
        <v>134978</v>
      </c>
      <c r="M21" s="30">
        <v>44395</v>
      </c>
      <c r="N21" s="30">
        <v>54397</v>
      </c>
      <c r="O21" s="30">
        <v>33649</v>
      </c>
      <c r="P21" s="30">
        <v>8878</v>
      </c>
      <c r="Q21" s="30">
        <v>15491</v>
      </c>
      <c r="R21" s="30">
        <v>1987</v>
      </c>
      <c r="S21" s="30">
        <v>4282</v>
      </c>
    </row>
    <row r="22" spans="1:19" x14ac:dyDescent="0.25">
      <c r="A22" s="53" t="s">
        <v>59</v>
      </c>
      <c r="B22" s="54">
        <f t="shared" ref="B22:R22" si="1">SUM(B17:B21)</f>
        <v>247540</v>
      </c>
      <c r="C22" s="54">
        <f t="shared" si="1"/>
        <v>121394</v>
      </c>
      <c r="D22" s="54">
        <f t="shared" si="1"/>
        <v>323096</v>
      </c>
      <c r="E22" s="54">
        <f t="shared" si="1"/>
        <v>153574</v>
      </c>
      <c r="F22" s="54">
        <f t="shared" si="1"/>
        <v>351358</v>
      </c>
      <c r="G22" s="54">
        <f t="shared" si="1"/>
        <v>181069</v>
      </c>
      <c r="H22" s="54">
        <f t="shared" si="1"/>
        <v>456955</v>
      </c>
      <c r="I22" s="54">
        <f t="shared" si="1"/>
        <v>275919</v>
      </c>
      <c r="J22" s="54">
        <f t="shared" si="1"/>
        <v>234372</v>
      </c>
      <c r="K22" s="54">
        <f t="shared" si="1"/>
        <v>123612</v>
      </c>
      <c r="L22" s="54">
        <f t="shared" si="1"/>
        <v>475165</v>
      </c>
      <c r="M22" s="54">
        <f t="shared" si="1"/>
        <v>162929</v>
      </c>
      <c r="N22" s="54">
        <f t="shared" si="1"/>
        <v>127582</v>
      </c>
      <c r="O22" s="54">
        <f t="shared" si="1"/>
        <v>86540</v>
      </c>
      <c r="P22" s="54">
        <f t="shared" si="1"/>
        <v>112427</v>
      </c>
      <c r="Q22" s="54">
        <f t="shared" si="1"/>
        <v>121610</v>
      </c>
      <c r="R22" s="54">
        <f t="shared" si="1"/>
        <v>35761</v>
      </c>
      <c r="S22" s="54">
        <f>SUM(S17:S21)</f>
        <v>38224</v>
      </c>
    </row>
    <row r="23" spans="1:19" x14ac:dyDescent="0.25">
      <c r="A23" s="196" t="s">
        <v>189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</row>
    <row r="24" spans="1:19" x14ac:dyDescent="0.25">
      <c r="A24" s="133" t="s">
        <v>212</v>
      </c>
      <c r="B24" s="131">
        <v>24007</v>
      </c>
      <c r="C24" s="131">
        <v>26531</v>
      </c>
      <c r="D24" s="131">
        <v>26909</v>
      </c>
      <c r="E24" s="131">
        <v>27321</v>
      </c>
      <c r="F24" s="131">
        <v>108257</v>
      </c>
      <c r="G24" s="131">
        <v>88430</v>
      </c>
      <c r="H24" s="131">
        <v>164142</v>
      </c>
      <c r="I24" s="131">
        <v>132765</v>
      </c>
      <c r="J24" s="131">
        <v>140022</v>
      </c>
      <c r="K24" s="131">
        <v>98135</v>
      </c>
      <c r="L24" s="131">
        <v>39442</v>
      </c>
      <c r="M24" s="131">
        <v>35801</v>
      </c>
      <c r="N24" s="131">
        <v>49187</v>
      </c>
      <c r="O24" s="131">
        <v>66522</v>
      </c>
      <c r="P24" s="131">
        <v>145252</v>
      </c>
      <c r="Q24" s="131">
        <v>200033</v>
      </c>
      <c r="R24" s="131">
        <v>66552</v>
      </c>
      <c r="S24" s="131">
        <v>81472</v>
      </c>
    </row>
    <row r="25" spans="1:19" x14ac:dyDescent="0.25">
      <c r="A25" s="52" t="s">
        <v>213</v>
      </c>
      <c r="B25" s="30">
        <v>116114</v>
      </c>
      <c r="C25" s="30">
        <v>97840</v>
      </c>
      <c r="D25" s="30">
        <v>148142</v>
      </c>
      <c r="E25" s="30">
        <v>117815</v>
      </c>
      <c r="F25" s="30">
        <v>205797</v>
      </c>
      <c r="G25" s="30">
        <v>155550</v>
      </c>
      <c r="H25" s="30">
        <v>457416</v>
      </c>
      <c r="I25" s="30">
        <v>365235</v>
      </c>
      <c r="J25" s="30">
        <v>486892</v>
      </c>
      <c r="K25" s="30">
        <v>315945</v>
      </c>
      <c r="L25" s="30">
        <v>398659</v>
      </c>
      <c r="M25" s="30">
        <v>247524</v>
      </c>
      <c r="N25" s="30">
        <v>198169</v>
      </c>
      <c r="O25" s="30">
        <v>192824</v>
      </c>
      <c r="P25" s="30">
        <v>140105</v>
      </c>
      <c r="Q25" s="30">
        <v>190896</v>
      </c>
      <c r="R25" s="30">
        <v>178419</v>
      </c>
      <c r="S25" s="30">
        <v>173281</v>
      </c>
    </row>
    <row r="26" spans="1:19" x14ac:dyDescent="0.25">
      <c r="A26" s="52" t="s">
        <v>214</v>
      </c>
      <c r="B26" s="30">
        <v>86290</v>
      </c>
      <c r="C26" s="30">
        <v>72301</v>
      </c>
      <c r="D26" s="30">
        <v>82542</v>
      </c>
      <c r="E26" s="30">
        <v>75483</v>
      </c>
      <c r="F26" s="30">
        <v>69814</v>
      </c>
      <c r="G26" s="30">
        <v>67452</v>
      </c>
      <c r="H26" s="30">
        <v>63990</v>
      </c>
      <c r="I26" s="30">
        <v>64060</v>
      </c>
      <c r="J26" s="30">
        <v>49611</v>
      </c>
      <c r="K26" s="30">
        <v>43139</v>
      </c>
      <c r="L26" s="30">
        <v>36502</v>
      </c>
      <c r="M26" s="30">
        <v>27805</v>
      </c>
      <c r="N26" s="30">
        <v>44494</v>
      </c>
      <c r="O26" s="30">
        <v>52518</v>
      </c>
      <c r="P26" s="30">
        <v>78448</v>
      </c>
      <c r="Q26" s="30">
        <v>93456</v>
      </c>
      <c r="R26" s="30">
        <v>59050</v>
      </c>
      <c r="S26" s="30">
        <v>62781</v>
      </c>
    </row>
    <row r="27" spans="1:19" x14ac:dyDescent="0.25">
      <c r="A27" s="52" t="s">
        <v>215</v>
      </c>
      <c r="B27" s="30">
        <v>735410</v>
      </c>
      <c r="C27" s="30">
        <v>503124</v>
      </c>
      <c r="D27" s="30">
        <v>574234</v>
      </c>
      <c r="E27" s="30">
        <v>382678</v>
      </c>
      <c r="F27" s="30">
        <v>552002</v>
      </c>
      <c r="G27" s="30">
        <v>397646</v>
      </c>
      <c r="H27" s="30">
        <v>718053</v>
      </c>
      <c r="I27" s="30">
        <v>596611</v>
      </c>
      <c r="J27" s="30">
        <v>539045</v>
      </c>
      <c r="K27" s="30">
        <v>386684</v>
      </c>
      <c r="L27" s="30">
        <v>861712</v>
      </c>
      <c r="M27" s="30">
        <v>561818</v>
      </c>
      <c r="N27" s="30">
        <v>546609</v>
      </c>
      <c r="O27" s="30">
        <v>547136</v>
      </c>
      <c r="P27" s="30">
        <v>703502</v>
      </c>
      <c r="Q27" s="30">
        <v>648400</v>
      </c>
      <c r="R27" s="30">
        <v>349110</v>
      </c>
      <c r="S27" s="30">
        <v>324624</v>
      </c>
    </row>
    <row r="28" spans="1:19" x14ac:dyDescent="0.25">
      <c r="A28" s="52" t="s">
        <v>216</v>
      </c>
      <c r="B28" s="30">
        <v>3762</v>
      </c>
      <c r="C28" s="30">
        <v>3735</v>
      </c>
      <c r="D28" s="30">
        <v>3697</v>
      </c>
      <c r="E28" s="30">
        <v>3548</v>
      </c>
      <c r="F28" s="30">
        <v>3119</v>
      </c>
      <c r="G28" s="30">
        <v>3272</v>
      </c>
      <c r="H28" s="30">
        <v>3064</v>
      </c>
      <c r="I28" s="30">
        <v>3818</v>
      </c>
      <c r="J28" s="30">
        <v>2745</v>
      </c>
      <c r="K28" s="30">
        <v>2762</v>
      </c>
      <c r="L28" s="30">
        <v>894</v>
      </c>
      <c r="M28" s="30">
        <v>895</v>
      </c>
      <c r="N28" s="30">
        <v>944</v>
      </c>
      <c r="O28" s="30">
        <v>1279</v>
      </c>
      <c r="P28" s="30">
        <v>4807</v>
      </c>
      <c r="Q28" s="30">
        <v>6254</v>
      </c>
      <c r="R28" s="30">
        <v>2615</v>
      </c>
      <c r="S28" s="30">
        <v>2721</v>
      </c>
    </row>
    <row r="29" spans="1:19" x14ac:dyDescent="0.25">
      <c r="A29" s="52" t="s">
        <v>217</v>
      </c>
      <c r="B29" s="30">
        <v>3054</v>
      </c>
      <c r="C29" s="30">
        <v>3272</v>
      </c>
      <c r="D29" s="30">
        <v>6484</v>
      </c>
      <c r="E29" s="30">
        <v>6127</v>
      </c>
      <c r="F29" s="30">
        <v>6662</v>
      </c>
      <c r="G29" s="30">
        <v>6015</v>
      </c>
      <c r="H29" s="30">
        <v>2133</v>
      </c>
      <c r="I29" s="30">
        <v>1788</v>
      </c>
      <c r="J29" s="30">
        <v>2060</v>
      </c>
      <c r="K29" s="30">
        <v>1471</v>
      </c>
      <c r="L29" s="30">
        <v>16985</v>
      </c>
      <c r="M29" s="30">
        <v>8467</v>
      </c>
      <c r="N29" s="30">
        <v>2537</v>
      </c>
      <c r="O29" s="30">
        <v>2894</v>
      </c>
      <c r="P29" s="30">
        <v>1934</v>
      </c>
      <c r="Q29" s="30">
        <v>2673</v>
      </c>
      <c r="R29" s="30">
        <v>1929</v>
      </c>
      <c r="S29" s="30">
        <v>1614</v>
      </c>
    </row>
    <row r="30" spans="1:19" x14ac:dyDescent="0.25">
      <c r="A30" s="52" t="s">
        <v>218</v>
      </c>
      <c r="B30" s="30">
        <v>15825</v>
      </c>
      <c r="C30" s="30">
        <v>14160</v>
      </c>
      <c r="D30" s="30">
        <v>53215</v>
      </c>
      <c r="E30" s="30">
        <v>41558</v>
      </c>
      <c r="F30" s="30">
        <v>228952</v>
      </c>
      <c r="G30" s="30">
        <v>163632</v>
      </c>
      <c r="H30" s="30">
        <v>508135</v>
      </c>
      <c r="I30" s="30">
        <v>380841</v>
      </c>
      <c r="J30" s="30">
        <v>395076</v>
      </c>
      <c r="K30" s="30">
        <v>247196</v>
      </c>
      <c r="L30" s="30">
        <v>134318</v>
      </c>
      <c r="M30" s="30">
        <v>85759</v>
      </c>
      <c r="N30" s="30">
        <v>66494</v>
      </c>
      <c r="O30" s="30">
        <v>65425</v>
      </c>
      <c r="P30" s="30">
        <v>79702</v>
      </c>
      <c r="Q30" s="30">
        <v>81762</v>
      </c>
      <c r="R30" s="30">
        <v>47341</v>
      </c>
      <c r="S30" s="30">
        <v>43068</v>
      </c>
    </row>
    <row r="31" spans="1:19" x14ac:dyDescent="0.25">
      <c r="A31" s="52" t="s">
        <v>219</v>
      </c>
      <c r="B31" s="30">
        <v>13877</v>
      </c>
      <c r="C31" s="30">
        <v>11534</v>
      </c>
      <c r="D31" s="30">
        <v>16901</v>
      </c>
      <c r="E31" s="30">
        <v>12902</v>
      </c>
      <c r="F31" s="30">
        <v>13630</v>
      </c>
      <c r="G31" s="30">
        <v>9774</v>
      </c>
      <c r="H31" s="30">
        <v>17222</v>
      </c>
      <c r="I31" s="30">
        <v>13273</v>
      </c>
      <c r="J31" s="30">
        <v>0</v>
      </c>
      <c r="K31" s="30">
        <v>0</v>
      </c>
      <c r="L31" s="30">
        <v>0</v>
      </c>
      <c r="M31" s="30">
        <v>0</v>
      </c>
      <c r="N31" s="30">
        <v>12721</v>
      </c>
      <c r="O31" s="30">
        <v>13919</v>
      </c>
      <c r="P31" s="30">
        <v>18953</v>
      </c>
      <c r="Q31" s="30">
        <v>21553</v>
      </c>
      <c r="R31" s="30">
        <v>277</v>
      </c>
      <c r="S31" s="30">
        <v>243</v>
      </c>
    </row>
    <row r="32" spans="1:19" x14ac:dyDescent="0.25">
      <c r="A32" s="53" t="s">
        <v>59</v>
      </c>
      <c r="B32" s="54">
        <f t="shared" ref="B32:C32" si="2">SUM(B24:B31)</f>
        <v>998339</v>
      </c>
      <c r="C32" s="54">
        <f t="shared" si="2"/>
        <v>732497</v>
      </c>
      <c r="D32" s="54">
        <f>SUM(D24:D31)</f>
        <v>912124</v>
      </c>
      <c r="E32" s="54">
        <f t="shared" ref="E32:R32" si="3">SUM(E24:E31)</f>
        <v>667432</v>
      </c>
      <c r="F32" s="54">
        <f t="shared" si="3"/>
        <v>1188233</v>
      </c>
      <c r="G32" s="54">
        <f t="shared" si="3"/>
        <v>891771</v>
      </c>
      <c r="H32" s="54">
        <f t="shared" si="3"/>
        <v>1934155</v>
      </c>
      <c r="I32" s="54">
        <f t="shared" si="3"/>
        <v>1558391</v>
      </c>
      <c r="J32" s="54">
        <f t="shared" si="3"/>
        <v>1615451</v>
      </c>
      <c r="K32" s="54">
        <f t="shared" si="3"/>
        <v>1095332</v>
      </c>
      <c r="L32" s="54">
        <f t="shared" si="3"/>
        <v>1488512</v>
      </c>
      <c r="M32" s="54">
        <f t="shared" si="3"/>
        <v>968069</v>
      </c>
      <c r="N32" s="54">
        <f t="shared" si="3"/>
        <v>921155</v>
      </c>
      <c r="O32" s="54">
        <f t="shared" si="3"/>
        <v>942517</v>
      </c>
      <c r="P32" s="54">
        <f t="shared" si="3"/>
        <v>1172703</v>
      </c>
      <c r="Q32" s="54">
        <f t="shared" si="3"/>
        <v>1245027</v>
      </c>
      <c r="R32" s="54">
        <f t="shared" si="3"/>
        <v>705293</v>
      </c>
      <c r="S32" s="54">
        <f>SUM(S24:S31)</f>
        <v>689804</v>
      </c>
    </row>
    <row r="33" spans="1:19" x14ac:dyDescent="0.25">
      <c r="A33" s="196" t="s">
        <v>190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</row>
    <row r="34" spans="1:19" x14ac:dyDescent="0.25">
      <c r="A34" s="133" t="s">
        <v>220</v>
      </c>
      <c r="B34" s="131">
        <v>31053</v>
      </c>
      <c r="C34" s="131">
        <v>23969</v>
      </c>
      <c r="D34" s="131">
        <v>27139</v>
      </c>
      <c r="E34" s="131">
        <v>27423</v>
      </c>
      <c r="F34" s="131">
        <v>40704</v>
      </c>
      <c r="G34" s="131">
        <v>36382</v>
      </c>
      <c r="H34" s="131">
        <v>46179</v>
      </c>
      <c r="I34" s="131">
        <v>43572</v>
      </c>
      <c r="J34" s="131">
        <v>44929</v>
      </c>
      <c r="K34" s="131">
        <v>37838</v>
      </c>
      <c r="L34" s="131">
        <v>39757</v>
      </c>
      <c r="M34" s="131">
        <v>28768</v>
      </c>
      <c r="N34" s="131">
        <v>35715</v>
      </c>
      <c r="O34" s="131">
        <v>38037</v>
      </c>
      <c r="P34" s="131">
        <v>73726</v>
      </c>
      <c r="Q34" s="131">
        <v>84996</v>
      </c>
      <c r="R34" s="131">
        <v>48685</v>
      </c>
      <c r="S34" s="131">
        <v>48453</v>
      </c>
    </row>
    <row r="35" spans="1:19" x14ac:dyDescent="0.25">
      <c r="A35" s="52" t="s">
        <v>221</v>
      </c>
      <c r="B35" s="30">
        <v>5988</v>
      </c>
      <c r="C35" s="30">
        <v>4008</v>
      </c>
      <c r="D35" s="30">
        <v>5114</v>
      </c>
      <c r="E35" s="30">
        <v>4942</v>
      </c>
      <c r="F35" s="30">
        <v>7012</v>
      </c>
      <c r="G35" s="30">
        <v>7376</v>
      </c>
      <c r="H35" s="30">
        <v>13175</v>
      </c>
      <c r="I35" s="30">
        <v>15311</v>
      </c>
      <c r="J35" s="30">
        <v>20323</v>
      </c>
      <c r="K35" s="30">
        <v>19289</v>
      </c>
      <c r="L35" s="30">
        <v>23329</v>
      </c>
      <c r="M35" s="30">
        <v>15059</v>
      </c>
      <c r="N35" s="30">
        <v>22558</v>
      </c>
      <c r="O35" s="30">
        <v>28190</v>
      </c>
      <c r="P35" s="30">
        <v>5112</v>
      </c>
      <c r="Q35" s="30">
        <v>7726</v>
      </c>
      <c r="R35" s="30">
        <v>4594</v>
      </c>
      <c r="S35" s="30">
        <v>6238</v>
      </c>
    </row>
    <row r="36" spans="1:19" x14ac:dyDescent="0.25">
      <c r="A36" s="52" t="s">
        <v>222</v>
      </c>
      <c r="B36" s="30">
        <v>2725</v>
      </c>
      <c r="C36" s="30">
        <v>8882</v>
      </c>
      <c r="D36" s="30">
        <v>3282</v>
      </c>
      <c r="E36" s="30">
        <v>9531</v>
      </c>
      <c r="F36" s="30">
        <v>2517</v>
      </c>
      <c r="G36" s="30">
        <v>7696</v>
      </c>
      <c r="H36" s="30">
        <v>2463</v>
      </c>
      <c r="I36" s="30">
        <v>7958</v>
      </c>
      <c r="J36" s="30">
        <v>2292</v>
      </c>
      <c r="K36" s="30">
        <v>7284</v>
      </c>
      <c r="L36" s="30">
        <v>1371</v>
      </c>
      <c r="M36" s="30">
        <v>3275</v>
      </c>
      <c r="N36" s="30">
        <v>1429</v>
      </c>
      <c r="O36" s="30">
        <v>3438</v>
      </c>
      <c r="P36" s="30">
        <v>2134</v>
      </c>
      <c r="Q36" s="30">
        <v>6444</v>
      </c>
      <c r="R36" s="30">
        <v>831</v>
      </c>
      <c r="S36" s="30">
        <v>2316</v>
      </c>
    </row>
    <row r="37" spans="1:19" x14ac:dyDescent="0.25">
      <c r="A37" s="52" t="s">
        <v>223</v>
      </c>
      <c r="B37" s="30">
        <v>1274</v>
      </c>
      <c r="C37" s="30">
        <v>1510</v>
      </c>
      <c r="D37" s="30">
        <v>1494</v>
      </c>
      <c r="E37" s="30">
        <v>1751</v>
      </c>
      <c r="F37" s="30">
        <v>901</v>
      </c>
      <c r="G37" s="30">
        <v>1314</v>
      </c>
      <c r="H37" s="30">
        <v>530</v>
      </c>
      <c r="I37" s="30">
        <v>1251</v>
      </c>
      <c r="J37" s="30">
        <v>999</v>
      </c>
      <c r="K37" s="30">
        <v>1614</v>
      </c>
      <c r="L37" s="30">
        <v>1042</v>
      </c>
      <c r="M37" s="30">
        <v>1650</v>
      </c>
      <c r="N37" s="30">
        <v>1381</v>
      </c>
      <c r="O37" s="30">
        <v>3351</v>
      </c>
      <c r="P37" s="30">
        <v>9811</v>
      </c>
      <c r="Q37" s="30">
        <v>17972</v>
      </c>
      <c r="R37" s="30">
        <v>1722</v>
      </c>
      <c r="S37" s="30">
        <v>2996</v>
      </c>
    </row>
    <row r="38" spans="1:19" x14ac:dyDescent="0.25">
      <c r="A38" s="52" t="s">
        <v>224</v>
      </c>
      <c r="B38" s="30">
        <v>400</v>
      </c>
      <c r="C38" s="30">
        <v>970</v>
      </c>
      <c r="D38" s="30">
        <v>451</v>
      </c>
      <c r="E38" s="30">
        <v>1092</v>
      </c>
      <c r="F38" s="30">
        <v>427</v>
      </c>
      <c r="G38" s="30">
        <v>1128</v>
      </c>
      <c r="H38" s="30">
        <v>507</v>
      </c>
      <c r="I38" s="30">
        <v>1316</v>
      </c>
      <c r="J38" s="30">
        <v>719</v>
      </c>
      <c r="K38" s="30">
        <v>1316</v>
      </c>
      <c r="L38" s="30">
        <v>3823</v>
      </c>
      <c r="M38" s="30">
        <v>4326</v>
      </c>
      <c r="N38" s="30">
        <v>7134</v>
      </c>
      <c r="O38" s="30">
        <v>9282</v>
      </c>
      <c r="P38" s="30">
        <v>16193</v>
      </c>
      <c r="Q38" s="30">
        <v>16964</v>
      </c>
      <c r="R38" s="30">
        <v>14873</v>
      </c>
      <c r="S38" s="30">
        <v>10650</v>
      </c>
    </row>
    <row r="39" spans="1:19" x14ac:dyDescent="0.25">
      <c r="A39" s="52" t="s">
        <v>225</v>
      </c>
      <c r="B39" s="30">
        <v>1248</v>
      </c>
      <c r="C39" s="30">
        <v>3089</v>
      </c>
      <c r="D39" s="30">
        <v>724</v>
      </c>
      <c r="E39" s="30">
        <v>1648</v>
      </c>
      <c r="F39" s="30">
        <v>328</v>
      </c>
      <c r="G39" s="30">
        <v>693</v>
      </c>
      <c r="H39" s="30">
        <v>696</v>
      </c>
      <c r="I39" s="30">
        <v>1288</v>
      </c>
      <c r="J39" s="30">
        <v>4774</v>
      </c>
      <c r="K39" s="30">
        <v>5724</v>
      </c>
      <c r="L39" s="30">
        <v>25715</v>
      </c>
      <c r="M39" s="30">
        <v>26343</v>
      </c>
      <c r="N39" s="30">
        <v>21719</v>
      </c>
      <c r="O39" s="30">
        <v>29524</v>
      </c>
      <c r="P39" s="30">
        <v>33883</v>
      </c>
      <c r="Q39" s="30">
        <v>60799</v>
      </c>
      <c r="R39" s="30">
        <v>21736</v>
      </c>
      <c r="S39" s="30">
        <v>33262</v>
      </c>
    </row>
    <row r="40" spans="1:19" x14ac:dyDescent="0.25">
      <c r="A40" s="53" t="s">
        <v>59</v>
      </c>
      <c r="B40" s="54">
        <f t="shared" ref="B40:C40" si="4">SUM(B34:B39)</f>
        <v>42688</v>
      </c>
      <c r="C40" s="54">
        <f t="shared" si="4"/>
        <v>42428</v>
      </c>
      <c r="D40" s="54">
        <f>SUM(D34:D39)</f>
        <v>38204</v>
      </c>
      <c r="E40" s="54">
        <f t="shared" ref="E40:R40" si="5">SUM(E34:E39)</f>
        <v>46387</v>
      </c>
      <c r="F40" s="54">
        <f t="shared" si="5"/>
        <v>51889</v>
      </c>
      <c r="G40" s="54">
        <f t="shared" si="5"/>
        <v>54589</v>
      </c>
      <c r="H40" s="54">
        <f t="shared" si="5"/>
        <v>63550</v>
      </c>
      <c r="I40" s="54">
        <f t="shared" si="5"/>
        <v>70696</v>
      </c>
      <c r="J40" s="54">
        <f t="shared" si="5"/>
        <v>74036</v>
      </c>
      <c r="K40" s="54">
        <f t="shared" si="5"/>
        <v>73065</v>
      </c>
      <c r="L40" s="54">
        <f t="shared" si="5"/>
        <v>95037</v>
      </c>
      <c r="M40" s="54">
        <f t="shared" si="5"/>
        <v>79421</v>
      </c>
      <c r="N40" s="54">
        <f t="shared" si="5"/>
        <v>89936</v>
      </c>
      <c r="O40" s="54">
        <f t="shared" si="5"/>
        <v>111822</v>
      </c>
      <c r="P40" s="54">
        <f t="shared" si="5"/>
        <v>140859</v>
      </c>
      <c r="Q40" s="54">
        <f t="shared" si="5"/>
        <v>194901</v>
      </c>
      <c r="R40" s="54">
        <f t="shared" si="5"/>
        <v>92441</v>
      </c>
      <c r="S40" s="54">
        <f>SUM(S34:S39)</f>
        <v>103915</v>
      </c>
    </row>
    <row r="41" spans="1:19" ht="15" customHeight="1" x14ac:dyDescent="0.25">
      <c r="A41" s="196" t="s">
        <v>191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</row>
    <row r="42" spans="1:19" x14ac:dyDescent="0.25">
      <c r="A42" s="133" t="s">
        <v>226</v>
      </c>
      <c r="B42" s="131">
        <v>9256</v>
      </c>
      <c r="C42" s="131">
        <v>7034</v>
      </c>
      <c r="D42" s="131">
        <v>6440</v>
      </c>
      <c r="E42" s="131">
        <v>4816</v>
      </c>
      <c r="F42" s="131">
        <v>930</v>
      </c>
      <c r="G42" s="131">
        <v>809</v>
      </c>
      <c r="H42" s="131">
        <v>323</v>
      </c>
      <c r="I42" s="131">
        <v>367</v>
      </c>
      <c r="J42" s="131">
        <v>193</v>
      </c>
      <c r="K42" s="131">
        <v>253</v>
      </c>
      <c r="L42" s="131">
        <v>926</v>
      </c>
      <c r="M42" s="131">
        <v>956</v>
      </c>
      <c r="N42" s="131">
        <v>6402</v>
      </c>
      <c r="O42" s="131">
        <v>7462</v>
      </c>
      <c r="P42" s="131">
        <v>2269</v>
      </c>
      <c r="Q42" s="131">
        <v>2192</v>
      </c>
      <c r="R42" s="131">
        <v>2328</v>
      </c>
      <c r="S42" s="131">
        <v>3804</v>
      </c>
    </row>
    <row r="43" spans="1:19" x14ac:dyDescent="0.25">
      <c r="A43" s="52" t="s">
        <v>227</v>
      </c>
      <c r="B43" s="30">
        <v>378</v>
      </c>
      <c r="C43" s="30">
        <v>734</v>
      </c>
      <c r="D43" s="30">
        <v>618</v>
      </c>
      <c r="E43" s="30">
        <v>1125</v>
      </c>
      <c r="F43" s="30">
        <v>483</v>
      </c>
      <c r="G43" s="30">
        <v>659</v>
      </c>
      <c r="H43" s="30">
        <v>725</v>
      </c>
      <c r="I43" s="30">
        <v>1167</v>
      </c>
      <c r="J43" s="30">
        <v>851</v>
      </c>
      <c r="K43" s="30">
        <v>1226</v>
      </c>
      <c r="L43" s="30">
        <v>950</v>
      </c>
      <c r="M43" s="30">
        <v>983</v>
      </c>
      <c r="N43" s="30">
        <v>1089</v>
      </c>
      <c r="O43" s="30">
        <v>1239</v>
      </c>
      <c r="P43" s="30">
        <v>2775</v>
      </c>
      <c r="Q43" s="30">
        <v>4022</v>
      </c>
      <c r="R43" s="30">
        <v>1358</v>
      </c>
      <c r="S43" s="30">
        <v>1900</v>
      </c>
    </row>
    <row r="44" spans="1:19" x14ac:dyDescent="0.25">
      <c r="A44" s="53" t="s">
        <v>59</v>
      </c>
      <c r="B44" s="54">
        <f t="shared" ref="B44:C44" si="6">SUM(B42:B43)</f>
        <v>9634</v>
      </c>
      <c r="C44" s="54">
        <f t="shared" si="6"/>
        <v>7768</v>
      </c>
      <c r="D44" s="54">
        <f>SUM(D42:D43)</f>
        <v>7058</v>
      </c>
      <c r="E44" s="54">
        <f t="shared" ref="E44:R44" si="7">SUM(E42:E43)</f>
        <v>5941</v>
      </c>
      <c r="F44" s="54">
        <f t="shared" si="7"/>
        <v>1413</v>
      </c>
      <c r="G44" s="54">
        <f t="shared" si="7"/>
        <v>1468</v>
      </c>
      <c r="H44" s="54">
        <f t="shared" si="7"/>
        <v>1048</v>
      </c>
      <c r="I44" s="54">
        <f t="shared" si="7"/>
        <v>1534</v>
      </c>
      <c r="J44" s="54">
        <f t="shared" si="7"/>
        <v>1044</v>
      </c>
      <c r="K44" s="54">
        <f t="shared" si="7"/>
        <v>1479</v>
      </c>
      <c r="L44" s="54">
        <f t="shared" si="7"/>
        <v>1876</v>
      </c>
      <c r="M44" s="54">
        <f t="shared" si="7"/>
        <v>1939</v>
      </c>
      <c r="N44" s="54">
        <f t="shared" si="7"/>
        <v>7491</v>
      </c>
      <c r="O44" s="54">
        <f t="shared" si="7"/>
        <v>8701</v>
      </c>
      <c r="P44" s="54">
        <f t="shared" si="7"/>
        <v>5044</v>
      </c>
      <c r="Q44" s="54">
        <f t="shared" si="7"/>
        <v>6214</v>
      </c>
      <c r="R44" s="54">
        <f t="shared" si="7"/>
        <v>3686</v>
      </c>
      <c r="S44" s="54">
        <f>SUM(S42:S43)</f>
        <v>5704</v>
      </c>
    </row>
    <row r="45" spans="1:19" x14ac:dyDescent="0.25">
      <c r="A45" s="196" t="s">
        <v>192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</row>
    <row r="46" spans="1:19" x14ac:dyDescent="0.25">
      <c r="A46" s="133" t="s">
        <v>228</v>
      </c>
      <c r="B46" s="131">
        <v>465</v>
      </c>
      <c r="C46" s="131">
        <v>682</v>
      </c>
      <c r="D46" s="131">
        <v>294</v>
      </c>
      <c r="E46" s="131">
        <v>473</v>
      </c>
      <c r="F46" s="131">
        <v>273</v>
      </c>
      <c r="G46" s="131">
        <v>445</v>
      </c>
      <c r="H46" s="131">
        <v>449</v>
      </c>
      <c r="I46" s="131">
        <v>622</v>
      </c>
      <c r="J46" s="131">
        <v>328</v>
      </c>
      <c r="K46" s="131">
        <v>598</v>
      </c>
      <c r="L46" s="131">
        <v>407</v>
      </c>
      <c r="M46" s="131">
        <v>673</v>
      </c>
      <c r="N46" s="131">
        <v>1744</v>
      </c>
      <c r="O46" s="131">
        <v>2197</v>
      </c>
      <c r="P46" s="131">
        <v>786</v>
      </c>
      <c r="Q46" s="131">
        <v>1759</v>
      </c>
      <c r="R46" s="131">
        <v>499</v>
      </c>
      <c r="S46" s="131">
        <v>955</v>
      </c>
    </row>
    <row r="47" spans="1:19" x14ac:dyDescent="0.25">
      <c r="A47" s="52" t="s">
        <v>229</v>
      </c>
      <c r="B47" s="30">
        <v>14577</v>
      </c>
      <c r="C47" s="30">
        <v>25321</v>
      </c>
      <c r="D47" s="30">
        <v>17656</v>
      </c>
      <c r="E47" s="30">
        <v>29593</v>
      </c>
      <c r="F47" s="30">
        <v>21353</v>
      </c>
      <c r="G47" s="30">
        <v>34774</v>
      </c>
      <c r="H47" s="30">
        <v>19744</v>
      </c>
      <c r="I47" s="30">
        <v>38965</v>
      </c>
      <c r="J47" s="30">
        <v>21214</v>
      </c>
      <c r="K47" s="30">
        <v>40855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</row>
    <row r="48" spans="1:19" x14ac:dyDescent="0.25">
      <c r="A48" s="52" t="s">
        <v>230</v>
      </c>
      <c r="B48" s="30">
        <v>9158</v>
      </c>
      <c r="C48" s="30">
        <v>10541</v>
      </c>
      <c r="D48" s="30">
        <v>8557</v>
      </c>
      <c r="E48" s="30">
        <v>10230</v>
      </c>
      <c r="F48" s="30">
        <v>3563</v>
      </c>
      <c r="G48" s="30">
        <v>3584</v>
      </c>
      <c r="H48" s="30">
        <v>4323</v>
      </c>
      <c r="I48" s="30">
        <v>5218</v>
      </c>
      <c r="J48" s="30">
        <v>4632</v>
      </c>
      <c r="K48" s="30">
        <v>5586</v>
      </c>
      <c r="L48" s="30">
        <v>3296</v>
      </c>
      <c r="M48" s="30">
        <v>4774</v>
      </c>
      <c r="N48" s="30">
        <v>4104</v>
      </c>
      <c r="O48" s="30">
        <v>6781</v>
      </c>
      <c r="P48" s="30">
        <v>6763</v>
      </c>
      <c r="Q48" s="30">
        <v>10201</v>
      </c>
      <c r="R48" s="30">
        <v>3201</v>
      </c>
      <c r="S48" s="30">
        <v>5080</v>
      </c>
    </row>
    <row r="49" spans="1:19" x14ac:dyDescent="0.25">
      <c r="A49" s="52" t="s">
        <v>231</v>
      </c>
      <c r="B49" s="30">
        <v>579</v>
      </c>
      <c r="C49" s="30">
        <v>459</v>
      </c>
      <c r="D49" s="30">
        <v>671</v>
      </c>
      <c r="E49" s="30">
        <v>450</v>
      </c>
      <c r="F49" s="30">
        <v>1179</v>
      </c>
      <c r="G49" s="30">
        <v>682</v>
      </c>
      <c r="H49" s="30">
        <v>387</v>
      </c>
      <c r="I49" s="30">
        <v>380</v>
      </c>
      <c r="J49" s="30">
        <v>460</v>
      </c>
      <c r="K49" s="30">
        <v>362</v>
      </c>
      <c r="L49" s="30">
        <v>230</v>
      </c>
      <c r="M49" s="30">
        <v>212</v>
      </c>
      <c r="N49" s="30">
        <v>817</v>
      </c>
      <c r="O49" s="30">
        <v>990</v>
      </c>
      <c r="P49" s="30">
        <v>5211</v>
      </c>
      <c r="Q49" s="30">
        <v>5232</v>
      </c>
      <c r="R49" s="30">
        <v>7541</v>
      </c>
      <c r="S49" s="30">
        <v>6256</v>
      </c>
    </row>
    <row r="50" spans="1:19" x14ac:dyDescent="0.25">
      <c r="A50" s="52" t="s">
        <v>232</v>
      </c>
      <c r="B50" s="30">
        <v>783106</v>
      </c>
      <c r="C50" s="30">
        <v>460787</v>
      </c>
      <c r="D50" s="30">
        <v>937251</v>
      </c>
      <c r="E50" s="30">
        <v>557185</v>
      </c>
      <c r="F50" s="30">
        <v>1014588</v>
      </c>
      <c r="G50" s="30">
        <v>655326</v>
      </c>
      <c r="H50" s="30">
        <v>1043386</v>
      </c>
      <c r="I50" s="30">
        <v>889691</v>
      </c>
      <c r="J50" s="30">
        <v>930982</v>
      </c>
      <c r="K50" s="30">
        <v>618181</v>
      </c>
      <c r="L50" s="30">
        <v>202297</v>
      </c>
      <c r="M50" s="30">
        <v>117960</v>
      </c>
      <c r="N50" s="30">
        <v>262129</v>
      </c>
      <c r="O50" s="30">
        <v>221810</v>
      </c>
      <c r="P50" s="30">
        <v>326379</v>
      </c>
      <c r="Q50" s="30">
        <v>312699</v>
      </c>
      <c r="R50" s="30">
        <v>135681</v>
      </c>
      <c r="S50" s="30">
        <v>117466</v>
      </c>
    </row>
    <row r="51" spans="1:19" x14ac:dyDescent="0.25">
      <c r="A51" s="52" t="s">
        <v>233</v>
      </c>
      <c r="B51" s="30">
        <v>6082</v>
      </c>
      <c r="C51" s="30">
        <v>29947</v>
      </c>
      <c r="D51" s="30">
        <v>8321</v>
      </c>
      <c r="E51" s="30">
        <v>38519</v>
      </c>
      <c r="F51" s="30">
        <v>9592</v>
      </c>
      <c r="G51" s="30">
        <v>52460</v>
      </c>
      <c r="H51" s="30">
        <v>11997</v>
      </c>
      <c r="I51" s="30">
        <v>83897</v>
      </c>
      <c r="J51" s="30">
        <v>11175</v>
      </c>
      <c r="K51" s="30">
        <v>73428</v>
      </c>
      <c r="L51" s="30">
        <v>10912</v>
      </c>
      <c r="M51" s="30">
        <v>75124</v>
      </c>
      <c r="N51" s="30">
        <v>14928</v>
      </c>
      <c r="O51" s="30">
        <v>121908</v>
      </c>
      <c r="P51" s="30">
        <v>24717</v>
      </c>
      <c r="Q51" s="30">
        <v>245242</v>
      </c>
      <c r="R51" s="30">
        <v>10496</v>
      </c>
      <c r="S51" s="30">
        <v>101614</v>
      </c>
    </row>
    <row r="52" spans="1:19" x14ac:dyDescent="0.25">
      <c r="A52" s="53" t="s">
        <v>59</v>
      </c>
      <c r="B52" s="54">
        <f t="shared" ref="B52:C52" si="8">SUM(B46:B51)</f>
        <v>813967</v>
      </c>
      <c r="C52" s="54">
        <f t="shared" si="8"/>
        <v>527737</v>
      </c>
      <c r="D52" s="54">
        <f>SUM(D46:D51)</f>
        <v>972750</v>
      </c>
      <c r="E52" s="54">
        <f t="shared" ref="E52:S52" si="9">SUM(E46:E51)</f>
        <v>636450</v>
      </c>
      <c r="F52" s="54">
        <f t="shared" si="9"/>
        <v>1050548</v>
      </c>
      <c r="G52" s="54">
        <f t="shared" si="9"/>
        <v>747271</v>
      </c>
      <c r="H52" s="54">
        <f t="shared" si="9"/>
        <v>1080286</v>
      </c>
      <c r="I52" s="54">
        <f t="shared" si="9"/>
        <v>1018773</v>
      </c>
      <c r="J52" s="54">
        <f t="shared" si="9"/>
        <v>968791</v>
      </c>
      <c r="K52" s="54">
        <f t="shared" si="9"/>
        <v>739010</v>
      </c>
      <c r="L52" s="54">
        <f t="shared" si="9"/>
        <v>217142</v>
      </c>
      <c r="M52" s="54">
        <f t="shared" si="9"/>
        <v>198743</v>
      </c>
      <c r="N52" s="54">
        <f t="shared" si="9"/>
        <v>283722</v>
      </c>
      <c r="O52" s="54">
        <f t="shared" si="9"/>
        <v>353686</v>
      </c>
      <c r="P52" s="54">
        <f t="shared" si="9"/>
        <v>363856</v>
      </c>
      <c r="Q52" s="54">
        <f t="shared" si="9"/>
        <v>575133</v>
      </c>
      <c r="R52" s="54">
        <f t="shared" si="9"/>
        <v>157418</v>
      </c>
      <c r="S52" s="54">
        <f t="shared" si="9"/>
        <v>231371</v>
      </c>
    </row>
    <row r="53" spans="1:19" x14ac:dyDescent="0.25">
      <c r="A53" s="196" t="s">
        <v>193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</row>
    <row r="54" spans="1:19" x14ac:dyDescent="0.25">
      <c r="A54" s="52" t="s">
        <v>234</v>
      </c>
      <c r="B54" s="30">
        <v>129808</v>
      </c>
      <c r="C54" s="30">
        <v>66961</v>
      </c>
      <c r="D54" s="30">
        <v>106838</v>
      </c>
      <c r="E54" s="30">
        <v>97268</v>
      </c>
      <c r="F54" s="30">
        <v>103426</v>
      </c>
      <c r="G54" s="30">
        <v>73371</v>
      </c>
      <c r="H54" s="30">
        <v>136191</v>
      </c>
      <c r="I54" s="30">
        <v>113889</v>
      </c>
      <c r="J54" s="30">
        <v>174252</v>
      </c>
      <c r="K54" s="30">
        <v>103916</v>
      </c>
      <c r="L54" s="30">
        <v>166809</v>
      </c>
      <c r="M54" s="30">
        <v>72272</v>
      </c>
      <c r="N54" s="30">
        <v>144095</v>
      </c>
      <c r="O54" s="30">
        <v>89886</v>
      </c>
      <c r="P54" s="30">
        <v>242631</v>
      </c>
      <c r="Q54" s="30">
        <v>172848</v>
      </c>
      <c r="R54" s="30">
        <v>153080</v>
      </c>
      <c r="S54" s="30">
        <v>101981</v>
      </c>
    </row>
    <row r="55" spans="1:19" x14ac:dyDescent="0.25">
      <c r="A55" s="52" t="s">
        <v>235</v>
      </c>
      <c r="B55" s="30">
        <v>5119</v>
      </c>
      <c r="C55" s="30">
        <v>3789</v>
      </c>
      <c r="D55" s="30">
        <v>27</v>
      </c>
      <c r="E55" s="30">
        <v>23</v>
      </c>
      <c r="F55" s="30">
        <v>136426</v>
      </c>
      <c r="G55" s="30">
        <v>97327</v>
      </c>
      <c r="H55" s="30">
        <v>193233</v>
      </c>
      <c r="I55" s="30">
        <v>140672</v>
      </c>
      <c r="J55" s="30">
        <v>152230</v>
      </c>
      <c r="K55" s="30">
        <v>79955</v>
      </c>
      <c r="L55" s="30">
        <v>102895</v>
      </c>
      <c r="M55" s="30">
        <v>57712</v>
      </c>
      <c r="N55" s="30">
        <v>111502</v>
      </c>
      <c r="O55" s="30">
        <v>83997</v>
      </c>
      <c r="P55" s="30">
        <v>80864</v>
      </c>
      <c r="Q55" s="30">
        <v>61674</v>
      </c>
      <c r="R55" s="30">
        <v>36026</v>
      </c>
      <c r="S55" s="30">
        <v>25578</v>
      </c>
    </row>
    <row r="56" spans="1:19" x14ac:dyDescent="0.25">
      <c r="A56" s="52" t="s">
        <v>236</v>
      </c>
      <c r="B56" s="30">
        <v>14462</v>
      </c>
      <c r="C56" s="30">
        <v>5305</v>
      </c>
      <c r="D56" s="30">
        <v>10500</v>
      </c>
      <c r="E56" s="30">
        <v>4451</v>
      </c>
      <c r="F56" s="30">
        <v>20745</v>
      </c>
      <c r="G56" s="30">
        <v>9106</v>
      </c>
      <c r="H56" s="30">
        <v>39290</v>
      </c>
      <c r="I56" s="30">
        <v>22140</v>
      </c>
      <c r="J56" s="30">
        <v>9658</v>
      </c>
      <c r="K56" s="30">
        <v>4229</v>
      </c>
      <c r="L56" s="30">
        <v>15284</v>
      </c>
      <c r="M56" s="30">
        <v>6118</v>
      </c>
      <c r="N56" s="30">
        <v>0</v>
      </c>
      <c r="O56" s="30">
        <v>0</v>
      </c>
      <c r="P56" s="30">
        <v>0</v>
      </c>
      <c r="Q56" s="30">
        <v>3</v>
      </c>
      <c r="R56" s="30">
        <v>0</v>
      </c>
      <c r="S56" s="30">
        <v>0</v>
      </c>
    </row>
    <row r="57" spans="1:19" x14ac:dyDescent="0.25">
      <c r="A57" s="53" t="s">
        <v>59</v>
      </c>
      <c r="B57" s="54">
        <f t="shared" ref="B57:C57" si="10">SUM(B54:B56)</f>
        <v>149389</v>
      </c>
      <c r="C57" s="54">
        <f t="shared" si="10"/>
        <v>76055</v>
      </c>
      <c r="D57" s="54">
        <f>SUM(D54:D56)</f>
        <v>117365</v>
      </c>
      <c r="E57" s="54">
        <f t="shared" ref="E57:S57" si="11">SUM(E54:E56)</f>
        <v>101742</v>
      </c>
      <c r="F57" s="54">
        <f t="shared" si="11"/>
        <v>260597</v>
      </c>
      <c r="G57" s="54">
        <f t="shared" si="11"/>
        <v>179804</v>
      </c>
      <c r="H57" s="54">
        <f t="shared" si="11"/>
        <v>368714</v>
      </c>
      <c r="I57" s="54">
        <f t="shared" si="11"/>
        <v>276701</v>
      </c>
      <c r="J57" s="54">
        <f t="shared" si="11"/>
        <v>336140</v>
      </c>
      <c r="K57" s="54">
        <f t="shared" si="11"/>
        <v>188100</v>
      </c>
      <c r="L57" s="54">
        <f t="shared" si="11"/>
        <v>284988</v>
      </c>
      <c r="M57" s="54">
        <f t="shared" si="11"/>
        <v>136102</v>
      </c>
      <c r="N57" s="54">
        <f t="shared" si="11"/>
        <v>255597</v>
      </c>
      <c r="O57" s="54">
        <f t="shared" si="11"/>
        <v>173883</v>
      </c>
      <c r="P57" s="54">
        <f t="shared" si="11"/>
        <v>323495</v>
      </c>
      <c r="Q57" s="54">
        <f t="shared" si="11"/>
        <v>234525</v>
      </c>
      <c r="R57" s="54">
        <f t="shared" si="11"/>
        <v>189106</v>
      </c>
      <c r="S57" s="54">
        <f t="shared" si="11"/>
        <v>127559</v>
      </c>
    </row>
    <row r="58" spans="1:19" x14ac:dyDescent="0.25">
      <c r="A58" s="196" t="s">
        <v>194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</row>
    <row r="59" spans="1:19" x14ac:dyDescent="0.25">
      <c r="A59" s="133" t="s">
        <v>237</v>
      </c>
      <c r="B59" s="131">
        <v>914875</v>
      </c>
      <c r="C59" s="131">
        <v>371288</v>
      </c>
      <c r="D59" s="131">
        <v>789425</v>
      </c>
      <c r="E59" s="131">
        <v>366822</v>
      </c>
      <c r="F59" s="131">
        <v>1286323</v>
      </c>
      <c r="G59" s="131">
        <v>662408</v>
      </c>
      <c r="H59" s="131">
        <v>1651123</v>
      </c>
      <c r="I59" s="131">
        <v>822052</v>
      </c>
      <c r="J59" s="131">
        <v>1408477</v>
      </c>
      <c r="K59" s="131">
        <v>635303</v>
      </c>
      <c r="L59" s="131">
        <v>1507626</v>
      </c>
      <c r="M59" s="131">
        <v>559554</v>
      </c>
      <c r="N59" s="131">
        <v>1922951</v>
      </c>
      <c r="O59" s="131">
        <v>1388168</v>
      </c>
      <c r="P59" s="131">
        <v>2903277</v>
      </c>
      <c r="Q59" s="131">
        <v>2313942</v>
      </c>
      <c r="R59" s="131">
        <v>1473996</v>
      </c>
      <c r="S59" s="131">
        <v>1093052</v>
      </c>
    </row>
    <row r="60" spans="1:19" x14ac:dyDescent="0.25">
      <c r="A60" s="52" t="s">
        <v>238</v>
      </c>
      <c r="B60" s="30">
        <v>8</v>
      </c>
      <c r="C60" s="30">
        <v>49</v>
      </c>
      <c r="D60" s="30">
        <v>66</v>
      </c>
      <c r="E60" s="30">
        <v>110</v>
      </c>
      <c r="F60" s="30">
        <v>418</v>
      </c>
      <c r="G60" s="30">
        <v>278</v>
      </c>
      <c r="H60" s="30">
        <v>981</v>
      </c>
      <c r="I60" s="30">
        <v>668</v>
      </c>
      <c r="J60" s="30">
        <v>410</v>
      </c>
      <c r="K60" s="30">
        <v>297</v>
      </c>
      <c r="L60" s="30">
        <v>535</v>
      </c>
      <c r="M60" s="30">
        <v>330</v>
      </c>
      <c r="N60" s="30">
        <v>46</v>
      </c>
      <c r="O60" s="30">
        <v>57</v>
      </c>
      <c r="P60" s="30">
        <v>254</v>
      </c>
      <c r="Q60" s="30">
        <v>334</v>
      </c>
      <c r="R60" s="30">
        <v>254</v>
      </c>
      <c r="S60" s="30">
        <v>302</v>
      </c>
    </row>
    <row r="61" spans="1:19" x14ac:dyDescent="0.25">
      <c r="A61" s="52" t="s">
        <v>239</v>
      </c>
      <c r="B61" s="30">
        <v>234386</v>
      </c>
      <c r="C61" s="30">
        <v>107621</v>
      </c>
      <c r="D61" s="30">
        <v>154347</v>
      </c>
      <c r="E61" s="30">
        <v>74761</v>
      </c>
      <c r="F61" s="30">
        <v>185675</v>
      </c>
      <c r="G61" s="30">
        <v>86881</v>
      </c>
      <c r="H61" s="30">
        <v>225703</v>
      </c>
      <c r="I61" s="30">
        <v>122734</v>
      </c>
      <c r="J61" s="30">
        <v>177267</v>
      </c>
      <c r="K61" s="30">
        <v>100950</v>
      </c>
      <c r="L61" s="30">
        <v>309550</v>
      </c>
      <c r="M61" s="30">
        <v>127934</v>
      </c>
      <c r="N61" s="30">
        <v>234328</v>
      </c>
      <c r="O61" s="30">
        <v>148221</v>
      </c>
      <c r="P61" s="30">
        <v>242605</v>
      </c>
      <c r="Q61" s="30">
        <v>216118</v>
      </c>
      <c r="R61" s="30">
        <v>11698</v>
      </c>
      <c r="S61" s="30">
        <v>11119</v>
      </c>
    </row>
    <row r="62" spans="1:19" x14ac:dyDescent="0.25">
      <c r="A62" s="52" t="s">
        <v>240</v>
      </c>
      <c r="B62" s="30">
        <v>5268</v>
      </c>
      <c r="C62" s="30">
        <v>3314</v>
      </c>
      <c r="D62" s="30">
        <v>5843</v>
      </c>
      <c r="E62" s="30">
        <v>3764</v>
      </c>
      <c r="F62" s="30">
        <v>4103</v>
      </c>
      <c r="G62" s="30">
        <v>2772</v>
      </c>
      <c r="H62" s="30">
        <v>13601</v>
      </c>
      <c r="I62" s="30">
        <v>9501</v>
      </c>
      <c r="J62" s="30">
        <v>8124</v>
      </c>
      <c r="K62" s="30">
        <v>5564</v>
      </c>
      <c r="L62" s="30">
        <v>17834</v>
      </c>
      <c r="M62" s="30">
        <v>9791</v>
      </c>
      <c r="N62" s="30">
        <v>17804</v>
      </c>
      <c r="O62" s="30">
        <v>13832</v>
      </c>
      <c r="P62" s="30">
        <v>29428</v>
      </c>
      <c r="Q62" s="30">
        <v>30590</v>
      </c>
      <c r="R62" s="30">
        <v>29372</v>
      </c>
      <c r="S62" s="30">
        <v>26908</v>
      </c>
    </row>
    <row r="63" spans="1:19" x14ac:dyDescent="0.25">
      <c r="A63" s="52" t="s">
        <v>241</v>
      </c>
      <c r="B63" s="30">
        <v>878606</v>
      </c>
      <c r="C63" s="30">
        <v>460535</v>
      </c>
      <c r="D63" s="30">
        <v>799492</v>
      </c>
      <c r="E63" s="30">
        <v>439679</v>
      </c>
      <c r="F63" s="30">
        <v>1826522</v>
      </c>
      <c r="G63" s="30">
        <v>1002659</v>
      </c>
      <c r="H63" s="30">
        <v>2659503</v>
      </c>
      <c r="I63" s="30">
        <v>1925344</v>
      </c>
      <c r="J63" s="30">
        <v>2677199</v>
      </c>
      <c r="K63" s="30">
        <v>1595294</v>
      </c>
      <c r="L63" s="30">
        <v>2825251</v>
      </c>
      <c r="M63" s="30">
        <v>1157076</v>
      </c>
      <c r="N63" s="30">
        <v>2259427</v>
      </c>
      <c r="O63" s="30">
        <v>1447757</v>
      </c>
      <c r="P63" s="30">
        <v>2144453</v>
      </c>
      <c r="Q63" s="30">
        <v>1704426</v>
      </c>
      <c r="R63" s="30">
        <v>259632</v>
      </c>
      <c r="S63" s="30">
        <v>215210</v>
      </c>
    </row>
    <row r="64" spans="1:19" x14ac:dyDescent="0.25">
      <c r="A64" s="53" t="s">
        <v>59</v>
      </c>
      <c r="B64" s="54">
        <f t="shared" ref="B64:C64" si="12">SUM(B59:B63)</f>
        <v>2033143</v>
      </c>
      <c r="C64" s="54">
        <f t="shared" si="12"/>
        <v>942807</v>
      </c>
      <c r="D64" s="54">
        <f>SUM(D59:D63)</f>
        <v>1749173</v>
      </c>
      <c r="E64" s="54">
        <f t="shared" ref="E64:R64" si="13">SUM(E59:E63)</f>
        <v>885136</v>
      </c>
      <c r="F64" s="54">
        <f t="shared" si="13"/>
        <v>3303041</v>
      </c>
      <c r="G64" s="54">
        <f t="shared" si="13"/>
        <v>1754998</v>
      </c>
      <c r="H64" s="54">
        <f t="shared" si="13"/>
        <v>4550911</v>
      </c>
      <c r="I64" s="54">
        <f t="shared" si="13"/>
        <v>2880299</v>
      </c>
      <c r="J64" s="54">
        <f t="shared" si="13"/>
        <v>4271477</v>
      </c>
      <c r="K64" s="54">
        <f t="shared" si="13"/>
        <v>2337408</v>
      </c>
      <c r="L64" s="54">
        <f t="shared" si="13"/>
        <v>4660796</v>
      </c>
      <c r="M64" s="54">
        <f t="shared" si="13"/>
        <v>1854685</v>
      </c>
      <c r="N64" s="54">
        <f t="shared" si="13"/>
        <v>4434556</v>
      </c>
      <c r="O64" s="54">
        <f t="shared" si="13"/>
        <v>2998035</v>
      </c>
      <c r="P64" s="54">
        <f t="shared" si="13"/>
        <v>5320017</v>
      </c>
      <c r="Q64" s="54">
        <f t="shared" si="13"/>
        <v>4265410</v>
      </c>
      <c r="R64" s="54">
        <f t="shared" si="13"/>
        <v>1774952</v>
      </c>
      <c r="S64" s="54">
        <f>SUM(S59:S63)</f>
        <v>1346591</v>
      </c>
    </row>
    <row r="65" spans="1:19" x14ac:dyDescent="0.25">
      <c r="A65" s="205" t="s">
        <v>195</v>
      </c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</row>
    <row r="66" spans="1:19" x14ac:dyDescent="0.25">
      <c r="A66" s="52" t="s">
        <v>242</v>
      </c>
      <c r="B66" s="30">
        <v>15839</v>
      </c>
      <c r="C66" s="30">
        <v>3103</v>
      </c>
      <c r="D66" s="30">
        <v>16</v>
      </c>
      <c r="E66" s="30">
        <v>8</v>
      </c>
      <c r="F66" s="30">
        <v>44861</v>
      </c>
      <c r="G66" s="30">
        <v>6510</v>
      </c>
      <c r="H66" s="30">
        <v>19181</v>
      </c>
      <c r="I66" s="30">
        <v>4478</v>
      </c>
      <c r="J66" s="30">
        <v>80857</v>
      </c>
      <c r="K66" s="30">
        <v>20134</v>
      </c>
      <c r="L66" s="30">
        <v>37412</v>
      </c>
      <c r="M66" s="30">
        <v>8605</v>
      </c>
      <c r="N66" s="30">
        <v>5902</v>
      </c>
      <c r="O66" s="30">
        <v>3221</v>
      </c>
      <c r="P66" s="30">
        <v>899</v>
      </c>
      <c r="Q66" s="30">
        <v>715</v>
      </c>
      <c r="R66" s="92">
        <v>117</v>
      </c>
      <c r="S66" s="92">
        <v>125</v>
      </c>
    </row>
    <row r="67" spans="1:19" x14ac:dyDescent="0.25">
      <c r="A67" s="52" t="s">
        <v>243</v>
      </c>
      <c r="B67" s="30">
        <v>195</v>
      </c>
      <c r="C67" s="30">
        <v>162</v>
      </c>
      <c r="D67" s="30">
        <v>2292</v>
      </c>
      <c r="E67" s="30">
        <v>1189</v>
      </c>
      <c r="F67" s="30">
        <v>863</v>
      </c>
      <c r="G67" s="30">
        <v>703</v>
      </c>
      <c r="H67" s="30">
        <v>452</v>
      </c>
      <c r="I67" s="30">
        <v>655</v>
      </c>
      <c r="J67" s="30">
        <v>282</v>
      </c>
      <c r="K67" s="30">
        <v>287</v>
      </c>
      <c r="L67" s="30">
        <v>1032</v>
      </c>
      <c r="M67" s="30">
        <v>1288</v>
      </c>
      <c r="N67" s="30">
        <v>577</v>
      </c>
      <c r="O67" s="30">
        <v>887</v>
      </c>
      <c r="P67" s="30">
        <v>1253</v>
      </c>
      <c r="Q67" s="30">
        <v>1562</v>
      </c>
      <c r="R67" s="92">
        <v>3285</v>
      </c>
      <c r="S67" s="92">
        <v>3550</v>
      </c>
    </row>
    <row r="68" spans="1:19" x14ac:dyDescent="0.25">
      <c r="A68" s="52" t="s">
        <v>244</v>
      </c>
      <c r="B68" s="30">
        <v>582</v>
      </c>
      <c r="C68" s="30">
        <v>565</v>
      </c>
      <c r="D68" s="30">
        <v>1271</v>
      </c>
      <c r="E68" s="30">
        <v>731</v>
      </c>
      <c r="F68" s="30">
        <v>890</v>
      </c>
      <c r="G68" s="30">
        <v>682</v>
      </c>
      <c r="H68" s="30">
        <v>2935</v>
      </c>
      <c r="I68" s="30">
        <v>1505</v>
      </c>
      <c r="J68" s="30">
        <v>1328</v>
      </c>
      <c r="K68" s="30">
        <v>1146</v>
      </c>
      <c r="L68" s="30">
        <v>740</v>
      </c>
      <c r="M68" s="30">
        <v>2021</v>
      </c>
      <c r="N68" s="30">
        <v>988</v>
      </c>
      <c r="O68" s="30">
        <v>5590</v>
      </c>
      <c r="P68" s="30">
        <v>2587</v>
      </c>
      <c r="Q68" s="30">
        <v>14194</v>
      </c>
      <c r="R68" s="92">
        <v>1293</v>
      </c>
      <c r="S68" s="92">
        <v>5882</v>
      </c>
    </row>
    <row r="69" spans="1:19" x14ac:dyDescent="0.25">
      <c r="A69" s="52" t="s">
        <v>245</v>
      </c>
      <c r="B69" s="30">
        <v>746</v>
      </c>
      <c r="C69" s="30">
        <v>654</v>
      </c>
      <c r="D69" s="30">
        <v>2055</v>
      </c>
      <c r="E69" s="30">
        <v>1437</v>
      </c>
      <c r="F69" s="30">
        <v>2636</v>
      </c>
      <c r="G69" s="30">
        <v>1701</v>
      </c>
      <c r="H69" s="30">
        <v>3175</v>
      </c>
      <c r="I69" s="30">
        <v>2781</v>
      </c>
      <c r="J69" s="30">
        <v>46</v>
      </c>
      <c r="K69" s="30">
        <v>54</v>
      </c>
      <c r="L69" s="30">
        <v>1408</v>
      </c>
      <c r="M69" s="30">
        <v>1412</v>
      </c>
      <c r="N69" s="30">
        <v>3463</v>
      </c>
      <c r="O69" s="30">
        <v>5010</v>
      </c>
      <c r="P69" s="30">
        <v>1508</v>
      </c>
      <c r="Q69" s="30">
        <v>2208</v>
      </c>
      <c r="R69" s="92">
        <v>545</v>
      </c>
      <c r="S69" s="92">
        <v>647</v>
      </c>
    </row>
    <row r="70" spans="1:19" x14ac:dyDescent="0.25">
      <c r="A70" s="52" t="s">
        <v>246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3</v>
      </c>
      <c r="J70" s="30">
        <v>0</v>
      </c>
      <c r="K70" s="30">
        <v>0</v>
      </c>
      <c r="L70" s="30">
        <v>0</v>
      </c>
      <c r="M70" s="30">
        <v>1</v>
      </c>
      <c r="N70" s="30">
        <v>6</v>
      </c>
      <c r="O70" s="30">
        <v>8</v>
      </c>
      <c r="P70" s="30">
        <v>51</v>
      </c>
      <c r="Q70" s="30">
        <v>104</v>
      </c>
      <c r="R70" s="92">
        <v>0</v>
      </c>
      <c r="S70" s="92">
        <v>1</v>
      </c>
    </row>
    <row r="71" spans="1:19" x14ac:dyDescent="0.25">
      <c r="A71" s="52" t="s">
        <v>247</v>
      </c>
      <c r="B71" s="30">
        <v>28</v>
      </c>
      <c r="C71" s="30">
        <v>33</v>
      </c>
      <c r="D71" s="30">
        <v>54</v>
      </c>
      <c r="E71" s="30">
        <v>55</v>
      </c>
      <c r="F71" s="30">
        <v>49</v>
      </c>
      <c r="G71" s="30">
        <v>76</v>
      </c>
      <c r="H71" s="30">
        <v>48</v>
      </c>
      <c r="I71" s="30">
        <v>90</v>
      </c>
      <c r="J71" s="30">
        <v>106</v>
      </c>
      <c r="K71" s="30">
        <v>183</v>
      </c>
      <c r="L71" s="30">
        <v>58</v>
      </c>
      <c r="M71" s="30">
        <v>306</v>
      </c>
      <c r="N71" s="30">
        <v>28</v>
      </c>
      <c r="O71" s="30">
        <v>275</v>
      </c>
      <c r="P71" s="30">
        <v>10497</v>
      </c>
      <c r="Q71" s="30">
        <v>20956</v>
      </c>
      <c r="R71" s="92">
        <v>7201</v>
      </c>
      <c r="S71" s="92">
        <v>8143</v>
      </c>
    </row>
    <row r="72" spans="1:19" x14ac:dyDescent="0.25">
      <c r="A72" s="52" t="s">
        <v>248</v>
      </c>
      <c r="B72" s="30">
        <v>28</v>
      </c>
      <c r="C72" s="30">
        <v>249</v>
      </c>
      <c r="D72" s="30">
        <v>1</v>
      </c>
      <c r="E72" s="30">
        <v>3</v>
      </c>
      <c r="F72" s="30">
        <v>0</v>
      </c>
      <c r="G72" s="30">
        <v>2</v>
      </c>
      <c r="H72" s="30">
        <v>0</v>
      </c>
      <c r="I72" s="30">
        <v>1</v>
      </c>
      <c r="J72" s="30">
        <v>18085</v>
      </c>
      <c r="K72" s="30">
        <v>9028</v>
      </c>
      <c r="L72" s="30">
        <v>6048</v>
      </c>
      <c r="M72" s="30">
        <v>2593</v>
      </c>
      <c r="N72" s="30">
        <v>18588</v>
      </c>
      <c r="O72" s="30">
        <v>12966</v>
      </c>
      <c r="P72" s="30">
        <v>28151</v>
      </c>
      <c r="Q72" s="30">
        <v>25916</v>
      </c>
      <c r="R72" s="92">
        <v>16763</v>
      </c>
      <c r="S72" s="92">
        <v>15508</v>
      </c>
    </row>
    <row r="73" spans="1:19" x14ac:dyDescent="0.25">
      <c r="A73" s="52" t="s">
        <v>249</v>
      </c>
      <c r="B73" s="30">
        <v>46</v>
      </c>
      <c r="C73" s="30">
        <v>140</v>
      </c>
      <c r="D73" s="30">
        <v>64</v>
      </c>
      <c r="E73" s="30">
        <v>217</v>
      </c>
      <c r="F73" s="30">
        <v>4</v>
      </c>
      <c r="G73" s="30">
        <v>263</v>
      </c>
      <c r="H73" s="30">
        <v>15</v>
      </c>
      <c r="I73" s="30">
        <v>282</v>
      </c>
      <c r="J73" s="30">
        <v>35</v>
      </c>
      <c r="K73" s="30">
        <v>587</v>
      </c>
      <c r="L73" s="30">
        <v>18</v>
      </c>
      <c r="M73" s="30">
        <v>857</v>
      </c>
      <c r="N73" s="30">
        <v>20</v>
      </c>
      <c r="O73" s="30">
        <v>676</v>
      </c>
      <c r="P73" s="30">
        <v>83</v>
      </c>
      <c r="Q73" s="30">
        <v>1423</v>
      </c>
      <c r="R73" s="92">
        <v>9</v>
      </c>
      <c r="S73" s="92">
        <v>452</v>
      </c>
    </row>
    <row r="74" spans="1:19" x14ac:dyDescent="0.25">
      <c r="A74" s="52" t="s">
        <v>250</v>
      </c>
      <c r="B74" s="30">
        <v>287</v>
      </c>
      <c r="C74" s="30">
        <v>266</v>
      </c>
      <c r="D74" s="30">
        <v>918</v>
      </c>
      <c r="E74" s="30">
        <v>788</v>
      </c>
      <c r="F74" s="30">
        <v>940</v>
      </c>
      <c r="G74" s="30">
        <v>878</v>
      </c>
      <c r="H74" s="30">
        <v>2038</v>
      </c>
      <c r="I74" s="30">
        <v>1817</v>
      </c>
      <c r="J74" s="30">
        <v>2165</v>
      </c>
      <c r="K74" s="30">
        <v>1525</v>
      </c>
      <c r="L74" s="30">
        <v>667</v>
      </c>
      <c r="M74" s="30">
        <v>882</v>
      </c>
      <c r="N74" s="30">
        <v>1350</v>
      </c>
      <c r="O74" s="30">
        <v>2681</v>
      </c>
      <c r="P74" s="30">
        <v>1617</v>
      </c>
      <c r="Q74" s="30">
        <v>2542</v>
      </c>
      <c r="R74" s="92">
        <v>1652</v>
      </c>
      <c r="S74" s="92">
        <v>2412</v>
      </c>
    </row>
    <row r="75" spans="1:19" x14ac:dyDescent="0.25">
      <c r="A75" s="52" t="s">
        <v>251</v>
      </c>
      <c r="B75" s="30">
        <v>6128</v>
      </c>
      <c r="C75" s="30">
        <v>7200</v>
      </c>
      <c r="D75" s="30">
        <v>2237</v>
      </c>
      <c r="E75" s="30">
        <v>2448</v>
      </c>
      <c r="F75" s="30">
        <v>2620</v>
      </c>
      <c r="G75" s="30">
        <v>2711</v>
      </c>
      <c r="H75" s="30">
        <v>4297</v>
      </c>
      <c r="I75" s="30">
        <v>4788</v>
      </c>
      <c r="J75" s="30">
        <v>5828</v>
      </c>
      <c r="K75" s="30">
        <v>5839</v>
      </c>
      <c r="L75" s="30">
        <v>9729</v>
      </c>
      <c r="M75" s="30">
        <v>8097</v>
      </c>
      <c r="N75" s="30">
        <v>6327</v>
      </c>
      <c r="O75" s="30">
        <v>7754</v>
      </c>
      <c r="P75" s="30">
        <v>22382</v>
      </c>
      <c r="Q75" s="30">
        <v>30059</v>
      </c>
      <c r="R75" s="92">
        <v>16147</v>
      </c>
      <c r="S75" s="92">
        <v>21298</v>
      </c>
    </row>
    <row r="76" spans="1:19" x14ac:dyDescent="0.25">
      <c r="A76" s="52" t="s">
        <v>252</v>
      </c>
      <c r="B76" s="30">
        <v>4790</v>
      </c>
      <c r="C76" s="30">
        <v>4597</v>
      </c>
      <c r="D76" s="30">
        <v>3990</v>
      </c>
      <c r="E76" s="30">
        <v>3284</v>
      </c>
      <c r="F76" s="30">
        <v>4926</v>
      </c>
      <c r="G76" s="30">
        <v>5370</v>
      </c>
      <c r="H76" s="30">
        <v>3432</v>
      </c>
      <c r="I76" s="30">
        <v>4605</v>
      </c>
      <c r="J76" s="30">
        <v>3331</v>
      </c>
      <c r="K76" s="30">
        <v>3621</v>
      </c>
      <c r="L76" s="30">
        <v>4447</v>
      </c>
      <c r="M76" s="30">
        <v>5685</v>
      </c>
      <c r="N76" s="30">
        <v>4603</v>
      </c>
      <c r="O76" s="30">
        <v>6563</v>
      </c>
      <c r="P76" s="30">
        <v>5960</v>
      </c>
      <c r="Q76" s="30">
        <v>12559</v>
      </c>
      <c r="R76" s="92">
        <v>3257</v>
      </c>
      <c r="S76" s="92">
        <v>4833</v>
      </c>
    </row>
    <row r="77" spans="1:19" x14ac:dyDescent="0.25">
      <c r="A77" s="52" t="s">
        <v>267</v>
      </c>
      <c r="B77" s="30">
        <v>0</v>
      </c>
      <c r="C77" s="30">
        <v>0</v>
      </c>
      <c r="D77" s="30">
        <v>0</v>
      </c>
      <c r="E77" s="30">
        <v>1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1</v>
      </c>
      <c r="L77" s="30">
        <v>0</v>
      </c>
      <c r="M77" s="30">
        <v>1</v>
      </c>
      <c r="N77" s="30">
        <v>0</v>
      </c>
      <c r="O77" s="30">
        <v>3</v>
      </c>
      <c r="P77" s="30">
        <v>0</v>
      </c>
      <c r="Q77" s="30">
        <v>2</v>
      </c>
      <c r="R77" s="92">
        <v>0</v>
      </c>
      <c r="S77" s="92">
        <v>0</v>
      </c>
    </row>
    <row r="78" spans="1:19" x14ac:dyDescent="0.25">
      <c r="A78" s="52" t="s">
        <v>253</v>
      </c>
      <c r="B78" s="30">
        <v>531</v>
      </c>
      <c r="C78" s="30">
        <v>724</v>
      </c>
      <c r="D78" s="30">
        <v>865</v>
      </c>
      <c r="E78" s="30">
        <v>1113</v>
      </c>
      <c r="F78" s="30">
        <v>1117</v>
      </c>
      <c r="G78" s="30">
        <v>1713</v>
      </c>
      <c r="H78" s="30">
        <v>1697</v>
      </c>
      <c r="I78" s="30">
        <v>2419</v>
      </c>
      <c r="J78" s="30">
        <v>5934</v>
      </c>
      <c r="K78" s="30">
        <v>6573</v>
      </c>
      <c r="L78" s="30">
        <v>3254</v>
      </c>
      <c r="M78" s="30">
        <v>3931</v>
      </c>
      <c r="N78" s="30">
        <v>1706</v>
      </c>
      <c r="O78" s="30">
        <v>5187</v>
      </c>
      <c r="P78" s="30">
        <v>6350</v>
      </c>
      <c r="Q78" s="30">
        <v>14689</v>
      </c>
      <c r="R78" s="92">
        <v>5850</v>
      </c>
      <c r="S78" s="92">
        <v>7934</v>
      </c>
    </row>
    <row r="79" spans="1:19" x14ac:dyDescent="0.25">
      <c r="A79" s="52" t="s">
        <v>254</v>
      </c>
      <c r="B79" s="30">
        <v>11259</v>
      </c>
      <c r="C79" s="30">
        <v>11415</v>
      </c>
      <c r="D79" s="30">
        <v>8767</v>
      </c>
      <c r="E79" s="30">
        <v>8927</v>
      </c>
      <c r="F79" s="30">
        <v>6958</v>
      </c>
      <c r="G79" s="30">
        <v>6522</v>
      </c>
      <c r="H79" s="30">
        <v>8510</v>
      </c>
      <c r="I79" s="30">
        <v>8622</v>
      </c>
      <c r="J79" s="30">
        <v>9048</v>
      </c>
      <c r="K79" s="30">
        <v>7767</v>
      </c>
      <c r="L79" s="30">
        <v>8175</v>
      </c>
      <c r="M79" s="30">
        <v>7358</v>
      </c>
      <c r="N79" s="30">
        <v>9527</v>
      </c>
      <c r="O79" s="30">
        <v>15019</v>
      </c>
      <c r="P79" s="30">
        <v>18493</v>
      </c>
      <c r="Q79" s="30">
        <v>36435</v>
      </c>
      <c r="R79" s="92">
        <v>11799</v>
      </c>
      <c r="S79" s="92">
        <v>18262</v>
      </c>
    </row>
    <row r="80" spans="1:19" x14ac:dyDescent="0.25">
      <c r="A80" s="52" t="s">
        <v>255</v>
      </c>
      <c r="B80" s="30">
        <v>12112</v>
      </c>
      <c r="C80" s="30">
        <v>15025</v>
      </c>
      <c r="D80" s="30">
        <v>16263</v>
      </c>
      <c r="E80" s="30">
        <v>18552</v>
      </c>
      <c r="F80" s="30">
        <v>14436</v>
      </c>
      <c r="G80" s="30">
        <v>18212</v>
      </c>
      <c r="H80" s="30">
        <v>14667</v>
      </c>
      <c r="I80" s="30">
        <v>21668</v>
      </c>
      <c r="J80" s="30">
        <v>15498</v>
      </c>
      <c r="K80" s="30">
        <v>22694</v>
      </c>
      <c r="L80" s="30">
        <v>17443</v>
      </c>
      <c r="M80" s="30">
        <v>27544</v>
      </c>
      <c r="N80" s="30">
        <v>22071</v>
      </c>
      <c r="O80" s="30">
        <v>42671</v>
      </c>
      <c r="P80" s="30">
        <v>47211</v>
      </c>
      <c r="Q80" s="30">
        <v>95839</v>
      </c>
      <c r="R80" s="92">
        <v>28603</v>
      </c>
      <c r="S80" s="92">
        <v>43137</v>
      </c>
    </row>
    <row r="81" spans="1:19" x14ac:dyDescent="0.25">
      <c r="A81" s="52" t="s">
        <v>268</v>
      </c>
      <c r="B81" s="30">
        <v>0</v>
      </c>
      <c r="C81" s="30">
        <v>2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92">
        <v>0</v>
      </c>
      <c r="S81" s="92">
        <v>0</v>
      </c>
    </row>
    <row r="82" spans="1:19" x14ac:dyDescent="0.25">
      <c r="A82" s="52" t="s">
        <v>256</v>
      </c>
      <c r="B82" s="30">
        <v>6</v>
      </c>
      <c r="C82" s="30">
        <v>81</v>
      </c>
      <c r="D82" s="30">
        <v>8</v>
      </c>
      <c r="E82" s="30">
        <v>30</v>
      </c>
      <c r="F82" s="30">
        <v>1</v>
      </c>
      <c r="G82" s="30">
        <v>18</v>
      </c>
      <c r="H82" s="30">
        <v>1</v>
      </c>
      <c r="I82" s="30">
        <v>15</v>
      </c>
      <c r="J82" s="30">
        <v>0</v>
      </c>
      <c r="K82" s="30">
        <v>0</v>
      </c>
      <c r="L82" s="30">
        <v>9</v>
      </c>
      <c r="M82" s="30">
        <v>39</v>
      </c>
      <c r="N82" s="30">
        <v>0</v>
      </c>
      <c r="O82" s="30">
        <v>2</v>
      </c>
      <c r="P82" s="30">
        <v>0</v>
      </c>
      <c r="Q82" s="30">
        <v>0</v>
      </c>
      <c r="R82" s="92">
        <v>0</v>
      </c>
      <c r="S82" s="92">
        <v>0</v>
      </c>
    </row>
    <row r="83" spans="1:19" x14ac:dyDescent="0.25">
      <c r="A83" s="52" t="s">
        <v>257</v>
      </c>
      <c r="B83" s="30">
        <v>34</v>
      </c>
      <c r="C83" s="30">
        <v>116</v>
      </c>
      <c r="D83" s="30">
        <v>85</v>
      </c>
      <c r="E83" s="30">
        <v>178</v>
      </c>
      <c r="F83" s="30">
        <v>59</v>
      </c>
      <c r="G83" s="30">
        <v>145</v>
      </c>
      <c r="H83" s="30">
        <v>22</v>
      </c>
      <c r="I83" s="30">
        <v>79</v>
      </c>
      <c r="J83" s="30">
        <v>33</v>
      </c>
      <c r="K83" s="30">
        <v>106</v>
      </c>
      <c r="L83" s="30">
        <v>25</v>
      </c>
      <c r="M83" s="30">
        <v>102</v>
      </c>
      <c r="N83" s="30">
        <v>13</v>
      </c>
      <c r="O83" s="30">
        <v>39</v>
      </c>
      <c r="P83" s="30">
        <v>9</v>
      </c>
      <c r="Q83" s="30">
        <v>29</v>
      </c>
      <c r="R83" s="92">
        <v>1</v>
      </c>
      <c r="S83" s="92">
        <v>7</v>
      </c>
    </row>
    <row r="84" spans="1:19" x14ac:dyDescent="0.25">
      <c r="A84" s="52" t="s">
        <v>258</v>
      </c>
      <c r="B84" s="30">
        <v>3</v>
      </c>
      <c r="C84" s="30">
        <v>5</v>
      </c>
      <c r="D84" s="30">
        <v>19</v>
      </c>
      <c r="E84" s="30">
        <v>14</v>
      </c>
      <c r="F84" s="30">
        <v>2</v>
      </c>
      <c r="G84" s="30">
        <v>5</v>
      </c>
      <c r="H84" s="30">
        <v>7</v>
      </c>
      <c r="I84" s="30">
        <v>24</v>
      </c>
      <c r="J84" s="30">
        <v>5</v>
      </c>
      <c r="K84" s="30">
        <v>9</v>
      </c>
      <c r="L84" s="30">
        <v>4</v>
      </c>
      <c r="M84" s="30">
        <v>31</v>
      </c>
      <c r="N84" s="30">
        <v>2</v>
      </c>
      <c r="O84" s="30">
        <v>13</v>
      </c>
      <c r="P84" s="30">
        <v>4</v>
      </c>
      <c r="Q84" s="30">
        <v>21</v>
      </c>
      <c r="R84" s="92">
        <v>1</v>
      </c>
      <c r="S84" s="92">
        <v>3</v>
      </c>
    </row>
    <row r="85" spans="1:19" x14ac:dyDescent="0.25">
      <c r="A85" s="52" t="s">
        <v>259</v>
      </c>
      <c r="B85" s="30">
        <v>7993</v>
      </c>
      <c r="C85" s="30">
        <v>2541</v>
      </c>
      <c r="D85" s="30">
        <v>10124</v>
      </c>
      <c r="E85" s="30">
        <v>3072</v>
      </c>
      <c r="F85" s="30">
        <v>14754</v>
      </c>
      <c r="G85" s="30">
        <v>3747</v>
      </c>
      <c r="H85" s="30">
        <v>16578</v>
      </c>
      <c r="I85" s="30">
        <v>4758</v>
      </c>
      <c r="J85" s="30">
        <v>21691</v>
      </c>
      <c r="K85" s="30">
        <v>6495</v>
      </c>
      <c r="L85" s="30">
        <v>21800</v>
      </c>
      <c r="M85" s="30">
        <v>6695</v>
      </c>
      <c r="N85" s="30">
        <v>32531</v>
      </c>
      <c r="O85" s="30">
        <v>11571</v>
      </c>
      <c r="P85" s="30">
        <v>84639</v>
      </c>
      <c r="Q85" s="30">
        <v>34170</v>
      </c>
      <c r="R85" s="92">
        <v>53985</v>
      </c>
      <c r="S85" s="92">
        <v>21947</v>
      </c>
    </row>
    <row r="86" spans="1:19" x14ac:dyDescent="0.25">
      <c r="A86" s="52" t="s">
        <v>260</v>
      </c>
      <c r="B86" s="30">
        <v>312</v>
      </c>
      <c r="C86" s="30">
        <v>383</v>
      </c>
      <c r="D86" s="30">
        <v>387</v>
      </c>
      <c r="E86" s="30">
        <v>439</v>
      </c>
      <c r="F86" s="30">
        <v>141</v>
      </c>
      <c r="G86" s="30">
        <v>279</v>
      </c>
      <c r="H86" s="30">
        <v>276</v>
      </c>
      <c r="I86" s="30">
        <v>402</v>
      </c>
      <c r="J86" s="30">
        <v>334</v>
      </c>
      <c r="K86" s="30">
        <v>540</v>
      </c>
      <c r="L86" s="30">
        <v>590</v>
      </c>
      <c r="M86" s="30">
        <v>1081</v>
      </c>
      <c r="N86" s="30">
        <v>1636</v>
      </c>
      <c r="O86" s="30">
        <v>3556</v>
      </c>
      <c r="P86" s="30">
        <v>3094</v>
      </c>
      <c r="Q86" s="30">
        <v>8441</v>
      </c>
      <c r="R86" s="92">
        <v>1749</v>
      </c>
      <c r="S86" s="92">
        <v>4679</v>
      </c>
    </row>
    <row r="87" spans="1:19" x14ac:dyDescent="0.25">
      <c r="A87" s="52" t="s">
        <v>261</v>
      </c>
      <c r="B87" s="30">
        <v>40448</v>
      </c>
      <c r="C87" s="30">
        <v>22378</v>
      </c>
      <c r="D87" s="30">
        <v>42033</v>
      </c>
      <c r="E87" s="30">
        <v>25960</v>
      </c>
      <c r="F87" s="30">
        <v>37869</v>
      </c>
      <c r="G87" s="30">
        <v>25156</v>
      </c>
      <c r="H87" s="30">
        <v>26495</v>
      </c>
      <c r="I87" s="30">
        <v>18956</v>
      </c>
      <c r="J87" s="30">
        <v>28898</v>
      </c>
      <c r="K87" s="30">
        <v>17976</v>
      </c>
      <c r="L87" s="30">
        <v>23296</v>
      </c>
      <c r="M87" s="30">
        <v>12668</v>
      </c>
      <c r="N87" s="30">
        <v>32492</v>
      </c>
      <c r="O87" s="30">
        <v>25529</v>
      </c>
      <c r="P87" s="30">
        <v>41484</v>
      </c>
      <c r="Q87" s="30">
        <v>41354</v>
      </c>
      <c r="R87" s="92">
        <v>31074</v>
      </c>
      <c r="S87" s="92">
        <v>28547</v>
      </c>
    </row>
    <row r="88" spans="1:19" x14ac:dyDescent="0.25">
      <c r="A88" s="52" t="s">
        <v>262</v>
      </c>
      <c r="B88" s="30">
        <v>793</v>
      </c>
      <c r="C88" s="30">
        <v>669</v>
      </c>
      <c r="D88" s="30">
        <v>5088</v>
      </c>
      <c r="E88" s="30">
        <v>4176</v>
      </c>
      <c r="F88" s="30">
        <v>4524</v>
      </c>
      <c r="G88" s="30">
        <v>3842</v>
      </c>
      <c r="H88" s="30">
        <v>6531</v>
      </c>
      <c r="I88" s="30">
        <v>6690</v>
      </c>
      <c r="J88" s="30">
        <v>4366</v>
      </c>
      <c r="K88" s="30">
        <v>3326</v>
      </c>
      <c r="L88" s="30">
        <v>17361</v>
      </c>
      <c r="M88" s="30">
        <v>7081</v>
      </c>
      <c r="N88" s="30">
        <v>41340</v>
      </c>
      <c r="O88" s="30">
        <v>42223</v>
      </c>
      <c r="P88" s="30">
        <v>76082</v>
      </c>
      <c r="Q88" s="30">
        <v>77057</v>
      </c>
      <c r="R88" s="92">
        <v>9853</v>
      </c>
      <c r="S88" s="92">
        <v>10065</v>
      </c>
    </row>
    <row r="89" spans="1:19" x14ac:dyDescent="0.25">
      <c r="A89" s="52" t="s">
        <v>263</v>
      </c>
      <c r="B89" s="30">
        <v>1695</v>
      </c>
      <c r="C89" s="30">
        <v>1388</v>
      </c>
      <c r="D89" s="30">
        <v>11755</v>
      </c>
      <c r="E89" s="30">
        <v>6285</v>
      </c>
      <c r="F89" s="30">
        <v>21261</v>
      </c>
      <c r="G89" s="30">
        <v>13220</v>
      </c>
      <c r="H89" s="30">
        <v>8344</v>
      </c>
      <c r="I89" s="30">
        <v>6623</v>
      </c>
      <c r="J89" s="30">
        <v>3434</v>
      </c>
      <c r="K89" s="30">
        <v>2260</v>
      </c>
      <c r="L89" s="30">
        <v>1834</v>
      </c>
      <c r="M89" s="30">
        <v>1231</v>
      </c>
      <c r="N89" s="30">
        <v>4545</v>
      </c>
      <c r="O89" s="30">
        <v>6316</v>
      </c>
      <c r="P89" s="30">
        <v>4235</v>
      </c>
      <c r="Q89" s="30">
        <v>5551</v>
      </c>
      <c r="R89" s="92">
        <v>7743</v>
      </c>
      <c r="S89" s="92">
        <v>6225</v>
      </c>
    </row>
    <row r="90" spans="1:19" x14ac:dyDescent="0.25">
      <c r="A90" s="52" t="s">
        <v>264</v>
      </c>
      <c r="B90" s="30">
        <v>3716</v>
      </c>
      <c r="C90" s="30">
        <v>2805</v>
      </c>
      <c r="D90" s="30">
        <v>7385</v>
      </c>
      <c r="E90" s="30">
        <v>5106</v>
      </c>
      <c r="F90" s="30">
        <v>11004</v>
      </c>
      <c r="G90" s="30">
        <v>7850</v>
      </c>
      <c r="H90" s="30">
        <v>6281</v>
      </c>
      <c r="I90" s="30">
        <v>5336</v>
      </c>
      <c r="J90" s="30">
        <v>10442</v>
      </c>
      <c r="K90" s="30">
        <v>7773</v>
      </c>
      <c r="L90" s="30">
        <v>8298</v>
      </c>
      <c r="M90" s="30">
        <v>9567</v>
      </c>
      <c r="N90" s="30">
        <v>11100</v>
      </c>
      <c r="O90" s="30">
        <v>11539</v>
      </c>
      <c r="P90" s="30">
        <v>21561</v>
      </c>
      <c r="Q90" s="30">
        <v>22494</v>
      </c>
      <c r="R90" s="92">
        <v>7706</v>
      </c>
      <c r="S90" s="92">
        <v>9224</v>
      </c>
    </row>
    <row r="91" spans="1:19" x14ac:dyDescent="0.25">
      <c r="A91" s="52" t="s">
        <v>265</v>
      </c>
      <c r="B91" s="30">
        <v>21099</v>
      </c>
      <c r="C91" s="30">
        <v>26760</v>
      </c>
      <c r="D91" s="30">
        <v>28458</v>
      </c>
      <c r="E91" s="30">
        <v>32760</v>
      </c>
      <c r="F91" s="30">
        <v>23427</v>
      </c>
      <c r="G91" s="30">
        <v>39008</v>
      </c>
      <c r="H91" s="30">
        <v>22316</v>
      </c>
      <c r="I91" s="30">
        <v>43162</v>
      </c>
      <c r="J91" s="30">
        <v>25825</v>
      </c>
      <c r="K91" s="30">
        <v>77010</v>
      </c>
      <c r="L91" s="30">
        <v>7820</v>
      </c>
      <c r="M91" s="30">
        <v>60051</v>
      </c>
      <c r="N91" s="30">
        <v>13483</v>
      </c>
      <c r="O91" s="30">
        <v>40516</v>
      </c>
      <c r="P91" s="30">
        <v>0</v>
      </c>
      <c r="Q91" s="30">
        <v>0</v>
      </c>
      <c r="R91" s="92">
        <v>0</v>
      </c>
      <c r="S91" s="92">
        <v>0</v>
      </c>
    </row>
    <row r="92" spans="1:19" x14ac:dyDescent="0.25">
      <c r="A92" s="55" t="s">
        <v>59</v>
      </c>
      <c r="B92" s="56">
        <f t="shared" ref="B92:C92" si="14">SUM(B66:B91)</f>
        <v>128670</v>
      </c>
      <c r="C92" s="56">
        <f t="shared" si="14"/>
        <v>101261</v>
      </c>
      <c r="D92" s="56">
        <f>SUM(D66:D91)</f>
        <v>144135</v>
      </c>
      <c r="E92" s="56">
        <f t="shared" ref="E92:S92" si="15">SUM(E66:E91)</f>
        <v>116773</v>
      </c>
      <c r="F92" s="56">
        <f t="shared" si="15"/>
        <v>193342</v>
      </c>
      <c r="G92" s="56">
        <f t="shared" si="15"/>
        <v>138613</v>
      </c>
      <c r="H92" s="56">
        <f t="shared" si="15"/>
        <v>147298</v>
      </c>
      <c r="I92" s="56">
        <f t="shared" si="15"/>
        <v>139759</v>
      </c>
      <c r="J92" s="56">
        <f t="shared" si="15"/>
        <v>237571</v>
      </c>
      <c r="K92" s="56">
        <f t="shared" si="15"/>
        <v>194934</v>
      </c>
      <c r="L92" s="56">
        <f t="shared" si="15"/>
        <v>171468</v>
      </c>
      <c r="M92" s="56">
        <f t="shared" si="15"/>
        <v>169127</v>
      </c>
      <c r="N92" s="56">
        <f t="shared" si="15"/>
        <v>212298</v>
      </c>
      <c r="O92" s="56">
        <f t="shared" si="15"/>
        <v>249815</v>
      </c>
      <c r="P92" s="56">
        <f t="shared" si="15"/>
        <v>378150</v>
      </c>
      <c r="Q92" s="56">
        <f t="shared" si="15"/>
        <v>448320</v>
      </c>
      <c r="R92" s="56">
        <f t="shared" si="15"/>
        <v>208633</v>
      </c>
      <c r="S92" s="56">
        <f t="shared" si="15"/>
        <v>212881</v>
      </c>
    </row>
    <row r="93" spans="1:19" ht="30" x14ac:dyDescent="0.25">
      <c r="A93" s="34" t="s">
        <v>266</v>
      </c>
      <c r="B93" s="32">
        <f t="shared" ref="B93:S93" si="16">B15+B22+B32+B40+B44+B52+B57+B64+B92</f>
        <v>5301728</v>
      </c>
      <c r="C93" s="32">
        <f t="shared" si="16"/>
        <v>3385730</v>
      </c>
      <c r="D93" s="32">
        <f t="shared" si="16"/>
        <v>5289645</v>
      </c>
      <c r="E93" s="32">
        <f t="shared" si="16"/>
        <v>3535453</v>
      </c>
      <c r="F93" s="32">
        <f t="shared" si="16"/>
        <v>7401474</v>
      </c>
      <c r="G93" s="32">
        <f t="shared" si="16"/>
        <v>4927565</v>
      </c>
      <c r="H93" s="32">
        <f t="shared" si="16"/>
        <v>9618583</v>
      </c>
      <c r="I93" s="32">
        <f t="shared" si="16"/>
        <v>7394080</v>
      </c>
      <c r="J93" s="32">
        <f t="shared" si="16"/>
        <v>8798230</v>
      </c>
      <c r="K93" s="32">
        <f t="shared" si="16"/>
        <v>5807927</v>
      </c>
      <c r="L93" s="32">
        <f t="shared" si="16"/>
        <v>8273603</v>
      </c>
      <c r="M93" s="32">
        <f t="shared" si="16"/>
        <v>4358055</v>
      </c>
      <c r="N93" s="32">
        <f t="shared" si="16"/>
        <v>7534583</v>
      </c>
      <c r="O93" s="32">
        <f t="shared" si="16"/>
        <v>6363886</v>
      </c>
      <c r="P93" s="32">
        <f t="shared" si="16"/>
        <v>9334559</v>
      </c>
      <c r="Q93" s="32">
        <f t="shared" si="16"/>
        <v>9143346</v>
      </c>
      <c r="R93" s="32">
        <f t="shared" si="16"/>
        <v>3850778</v>
      </c>
      <c r="S93" s="32">
        <f t="shared" si="16"/>
        <v>3645611</v>
      </c>
    </row>
    <row r="94" spans="1:19" x14ac:dyDescent="0.25">
      <c r="A94" s="221" t="s">
        <v>40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</row>
  </sheetData>
  <mergeCells count="22">
    <mergeCell ref="A2:Q2"/>
    <mergeCell ref="P3:Q3"/>
    <mergeCell ref="A3:A4"/>
    <mergeCell ref="B3:C3"/>
    <mergeCell ref="D3:E3"/>
    <mergeCell ref="F3:G3"/>
    <mergeCell ref="R3:S3"/>
    <mergeCell ref="A1:S1"/>
    <mergeCell ref="A94:O94"/>
    <mergeCell ref="A41:S41"/>
    <mergeCell ref="A45:S45"/>
    <mergeCell ref="A53:S53"/>
    <mergeCell ref="A58:S58"/>
    <mergeCell ref="A65:S65"/>
    <mergeCell ref="A6:S6"/>
    <mergeCell ref="A16:S16"/>
    <mergeCell ref="A23:S23"/>
    <mergeCell ref="A33:S33"/>
    <mergeCell ref="H3:I3"/>
    <mergeCell ref="J3:K3"/>
    <mergeCell ref="L3:M3"/>
    <mergeCell ref="N3:O3"/>
  </mergeCells>
  <printOptions horizontalCentered="1"/>
  <pageMargins left="0" right="3.937007874015748E-2" top="0.74803149606299213" bottom="0.74803149606299213" header="0.31496062992125984" footer="0.31496062992125984"/>
  <pageSetup scale="62" firstPageNumber="74" fitToHeight="0" orientation="landscape" r:id="rId1"/>
  <rowBreaks count="1" manualBreakCount="1">
    <brk id="5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AJ400"/>
  <sheetViews>
    <sheetView showGridLines="0" view="pageBreakPreview" topLeftCell="A40" zoomScaleNormal="90" zoomScaleSheetLayoutView="100" workbookViewId="0">
      <selection activeCell="O40" sqref="O40"/>
    </sheetView>
  </sheetViews>
  <sheetFormatPr defaultColWidth="9.140625" defaultRowHeight="15" x14ac:dyDescent="0.25"/>
  <cols>
    <col min="1" max="1" width="34.7109375" style="57" customWidth="1"/>
    <col min="2" max="2" width="9" hidden="1" customWidth="1"/>
    <col min="3" max="3" width="8" hidden="1" customWidth="1"/>
    <col min="4" max="4" width="10" bestFit="1" customWidth="1"/>
    <col min="5" max="5" width="8.85546875" bestFit="1" customWidth="1"/>
    <col min="6" max="6" width="10" bestFit="1" customWidth="1"/>
    <col min="7" max="7" width="8.85546875" bestFit="1" customWidth="1"/>
    <col min="8" max="10" width="10" bestFit="1" customWidth="1"/>
    <col min="11" max="11" width="8.85546875" bestFit="1" customWidth="1"/>
    <col min="12" max="12" width="10" bestFit="1" customWidth="1"/>
    <col min="13" max="13" width="8.85546875" bestFit="1" customWidth="1"/>
    <col min="14" max="19" width="10" bestFit="1" customWidth="1"/>
    <col min="21" max="21" width="36.28515625" bestFit="1" customWidth="1"/>
    <col min="23" max="23" width="6.7109375" bestFit="1" customWidth="1"/>
    <col min="24" max="24" width="30.5703125" bestFit="1" customWidth="1"/>
  </cols>
  <sheetData>
    <row r="1" spans="1:19" ht="15.75" customHeight="1" x14ac:dyDescent="0.25">
      <c r="A1" s="113" t="s">
        <v>403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07"/>
      <c r="Q1" s="188"/>
      <c r="R1" s="188"/>
      <c r="S1" s="188"/>
    </row>
    <row r="2" spans="1:19" ht="16.5" customHeight="1" x14ac:dyDescent="0.25">
      <c r="A2" s="183" t="s">
        <v>186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9" x14ac:dyDescent="0.25">
      <c r="A3" s="194" t="s">
        <v>53</v>
      </c>
      <c r="B3" s="198" t="s">
        <v>2</v>
      </c>
      <c r="C3" s="198"/>
      <c r="D3" s="198" t="s">
        <v>3</v>
      </c>
      <c r="E3" s="198"/>
      <c r="F3" s="198" t="s">
        <v>4</v>
      </c>
      <c r="G3" s="198"/>
      <c r="H3" s="198" t="s">
        <v>5</v>
      </c>
      <c r="I3" s="198"/>
      <c r="J3" s="198" t="s">
        <v>29</v>
      </c>
      <c r="K3" s="198"/>
      <c r="L3" s="198" t="s">
        <v>30</v>
      </c>
      <c r="M3" s="198"/>
      <c r="N3" s="198" t="s">
        <v>32</v>
      </c>
      <c r="O3" s="198"/>
      <c r="P3" s="198" t="s">
        <v>345</v>
      </c>
      <c r="Q3" s="198"/>
      <c r="R3" s="198" t="s">
        <v>390</v>
      </c>
      <c r="S3" s="198"/>
    </row>
    <row r="4" spans="1:19" x14ac:dyDescent="0.25">
      <c r="A4" s="194"/>
      <c r="B4" s="17" t="s">
        <v>54</v>
      </c>
      <c r="C4" s="17" t="s">
        <v>55</v>
      </c>
      <c r="D4" s="17" t="s">
        <v>54</v>
      </c>
      <c r="E4" s="17" t="s">
        <v>55</v>
      </c>
      <c r="F4" s="17" t="s">
        <v>54</v>
      </c>
      <c r="G4" s="17" t="s">
        <v>55</v>
      </c>
      <c r="H4" s="17" t="s">
        <v>54</v>
      </c>
      <c r="I4" s="17" t="s">
        <v>55</v>
      </c>
      <c r="J4" s="17" t="s">
        <v>54</v>
      </c>
      <c r="K4" s="17" t="s">
        <v>55</v>
      </c>
      <c r="L4" s="17" t="s">
        <v>54</v>
      </c>
      <c r="M4" s="17" t="s">
        <v>55</v>
      </c>
      <c r="N4" s="17" t="s">
        <v>54</v>
      </c>
      <c r="O4" s="17" t="s">
        <v>55</v>
      </c>
      <c r="P4" s="17" t="s">
        <v>54</v>
      </c>
      <c r="Q4" s="17" t="s">
        <v>55</v>
      </c>
      <c r="R4" s="17" t="s">
        <v>54</v>
      </c>
      <c r="S4" s="17" t="s">
        <v>55</v>
      </c>
    </row>
    <row r="5" spans="1:19" x14ac:dyDescent="0.25">
      <c r="A5" s="91">
        <v>1</v>
      </c>
      <c r="B5" s="91">
        <v>2</v>
      </c>
      <c r="C5" s="91">
        <v>3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x14ac:dyDescent="0.25">
      <c r="A6" s="196" t="s">
        <v>187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1:19" x14ac:dyDescent="0.25">
      <c r="A7" s="130" t="s">
        <v>199</v>
      </c>
      <c r="B7" s="131">
        <v>39238</v>
      </c>
      <c r="C7" s="131">
        <v>53809</v>
      </c>
      <c r="D7" s="131">
        <v>36771</v>
      </c>
      <c r="E7" s="131">
        <v>44394</v>
      </c>
      <c r="F7" s="131">
        <v>32184</v>
      </c>
      <c r="G7" s="131">
        <v>46549</v>
      </c>
      <c r="H7" s="131">
        <v>40475</v>
      </c>
      <c r="I7" s="131">
        <v>71158</v>
      </c>
      <c r="J7" s="131">
        <v>56316</v>
      </c>
      <c r="K7" s="131">
        <v>84841</v>
      </c>
      <c r="L7" s="131">
        <v>41928</v>
      </c>
      <c r="M7" s="131">
        <v>53586</v>
      </c>
      <c r="N7" s="132">
        <v>35164</v>
      </c>
      <c r="O7" s="132">
        <v>76074</v>
      </c>
      <c r="P7" s="131">
        <v>26049</v>
      </c>
      <c r="Q7" s="131">
        <v>57635</v>
      </c>
      <c r="R7" s="131">
        <v>15921</v>
      </c>
      <c r="S7" s="131">
        <v>26370</v>
      </c>
    </row>
    <row r="8" spans="1:19" x14ac:dyDescent="0.25">
      <c r="A8" s="59" t="s">
        <v>200</v>
      </c>
      <c r="B8" s="30">
        <v>28972</v>
      </c>
      <c r="C8" s="30">
        <v>54485</v>
      </c>
      <c r="D8" s="30">
        <v>31063</v>
      </c>
      <c r="E8" s="30">
        <v>53352</v>
      </c>
      <c r="F8" s="30">
        <v>22731</v>
      </c>
      <c r="G8" s="30">
        <v>43317</v>
      </c>
      <c r="H8" s="30">
        <v>23259</v>
      </c>
      <c r="I8" s="30">
        <v>52088</v>
      </c>
      <c r="J8" s="30">
        <v>24476</v>
      </c>
      <c r="K8" s="30">
        <v>49669</v>
      </c>
      <c r="L8" s="30">
        <v>17058</v>
      </c>
      <c r="M8" s="30">
        <v>34533</v>
      </c>
      <c r="N8" s="29">
        <v>25307</v>
      </c>
      <c r="O8" s="29">
        <v>60951</v>
      </c>
      <c r="P8" s="30">
        <v>38680</v>
      </c>
      <c r="Q8" s="30">
        <v>82278</v>
      </c>
      <c r="R8" s="30">
        <v>28859</v>
      </c>
      <c r="S8" s="30">
        <v>60294</v>
      </c>
    </row>
    <row r="9" spans="1:19" x14ac:dyDescent="0.25">
      <c r="A9" s="59" t="s">
        <v>201</v>
      </c>
      <c r="B9" s="30">
        <v>4411</v>
      </c>
      <c r="C9" s="30">
        <v>6803</v>
      </c>
      <c r="D9" s="30">
        <v>7741</v>
      </c>
      <c r="E9" s="30">
        <v>10247</v>
      </c>
      <c r="F9" s="30">
        <v>6566</v>
      </c>
      <c r="G9" s="30">
        <v>10070</v>
      </c>
      <c r="H9" s="30">
        <v>8108</v>
      </c>
      <c r="I9" s="30">
        <v>16323</v>
      </c>
      <c r="J9" s="30">
        <v>6893</v>
      </c>
      <c r="K9" s="30">
        <v>11802</v>
      </c>
      <c r="L9" s="30">
        <v>9459</v>
      </c>
      <c r="M9" s="30">
        <v>15174</v>
      </c>
      <c r="N9" s="29">
        <v>11445</v>
      </c>
      <c r="O9" s="29">
        <v>31261</v>
      </c>
      <c r="P9" s="30">
        <v>8720</v>
      </c>
      <c r="Q9" s="30">
        <v>20790</v>
      </c>
      <c r="R9" s="30">
        <v>4002</v>
      </c>
      <c r="S9" s="30">
        <v>8643</v>
      </c>
    </row>
    <row r="10" spans="1:19" x14ac:dyDescent="0.25">
      <c r="A10" s="59" t="s">
        <v>202</v>
      </c>
      <c r="B10" s="30">
        <v>72605</v>
      </c>
      <c r="C10" s="30">
        <v>86166</v>
      </c>
      <c r="D10" s="30">
        <v>84367</v>
      </c>
      <c r="E10" s="30">
        <v>92492</v>
      </c>
      <c r="F10" s="30">
        <v>82784</v>
      </c>
      <c r="G10" s="30">
        <v>100756</v>
      </c>
      <c r="H10" s="30">
        <v>83954</v>
      </c>
      <c r="I10" s="30">
        <v>118045</v>
      </c>
      <c r="J10" s="30">
        <v>115170</v>
      </c>
      <c r="K10" s="30">
        <v>129162</v>
      </c>
      <c r="L10" s="30">
        <v>238680</v>
      </c>
      <c r="M10" s="30">
        <v>197017</v>
      </c>
      <c r="N10" s="29">
        <v>295709</v>
      </c>
      <c r="O10" s="29">
        <v>343248</v>
      </c>
      <c r="P10" s="30">
        <v>487693</v>
      </c>
      <c r="Q10" s="30">
        <v>540875</v>
      </c>
      <c r="R10" s="30">
        <v>493203</v>
      </c>
      <c r="S10" s="30">
        <v>508672</v>
      </c>
    </row>
    <row r="11" spans="1:19" x14ac:dyDescent="0.25">
      <c r="A11" s="59" t="s">
        <v>203</v>
      </c>
      <c r="B11" s="30">
        <v>99719</v>
      </c>
      <c r="C11" s="30">
        <v>73357</v>
      </c>
      <c r="D11" s="30">
        <v>99809</v>
      </c>
      <c r="E11" s="30">
        <v>70113</v>
      </c>
      <c r="F11" s="30">
        <v>88990</v>
      </c>
      <c r="G11" s="30">
        <v>71053</v>
      </c>
      <c r="H11" s="30">
        <v>91775</v>
      </c>
      <c r="I11" s="30">
        <v>89685</v>
      </c>
      <c r="J11" s="30">
        <v>118176</v>
      </c>
      <c r="K11" s="30">
        <v>94729</v>
      </c>
      <c r="L11" s="30">
        <v>84273</v>
      </c>
      <c r="M11" s="30">
        <v>64616</v>
      </c>
      <c r="N11" s="29">
        <v>78310</v>
      </c>
      <c r="O11" s="29">
        <v>78489</v>
      </c>
      <c r="P11" s="30">
        <v>95480</v>
      </c>
      <c r="Q11" s="30">
        <v>95660</v>
      </c>
      <c r="R11" s="30">
        <v>54707</v>
      </c>
      <c r="S11" s="30">
        <v>54635</v>
      </c>
    </row>
    <row r="12" spans="1:19" x14ac:dyDescent="0.25">
      <c r="A12" s="59" t="s">
        <v>204</v>
      </c>
      <c r="B12" s="30">
        <v>697</v>
      </c>
      <c r="C12" s="30">
        <v>1001</v>
      </c>
      <c r="D12" s="30">
        <v>695</v>
      </c>
      <c r="E12" s="30">
        <v>850</v>
      </c>
      <c r="F12" s="30">
        <v>1343</v>
      </c>
      <c r="G12" s="30">
        <v>1715</v>
      </c>
      <c r="H12" s="30">
        <v>1362</v>
      </c>
      <c r="I12" s="30">
        <v>2007</v>
      </c>
      <c r="J12" s="30">
        <v>670</v>
      </c>
      <c r="K12" s="30">
        <v>954</v>
      </c>
      <c r="L12" s="30">
        <v>755</v>
      </c>
      <c r="M12" s="30">
        <v>1418</v>
      </c>
      <c r="N12" s="29">
        <v>315</v>
      </c>
      <c r="O12" s="29">
        <v>975</v>
      </c>
      <c r="P12" s="30">
        <v>164</v>
      </c>
      <c r="Q12" s="30">
        <v>1092</v>
      </c>
      <c r="R12" s="30">
        <v>263</v>
      </c>
      <c r="S12" s="30">
        <v>391</v>
      </c>
    </row>
    <row r="13" spans="1:19" x14ac:dyDescent="0.25">
      <c r="A13" s="60" t="s">
        <v>205</v>
      </c>
      <c r="B13" s="30">
        <v>1885</v>
      </c>
      <c r="C13" s="30">
        <v>1997</v>
      </c>
      <c r="D13" s="30">
        <v>2016</v>
      </c>
      <c r="E13" s="30">
        <v>2181</v>
      </c>
      <c r="F13" s="30">
        <v>3281</v>
      </c>
      <c r="G13" s="30">
        <v>3378</v>
      </c>
      <c r="H13" s="30">
        <v>3333</v>
      </c>
      <c r="I13" s="30">
        <v>3863</v>
      </c>
      <c r="J13" s="30">
        <v>2778</v>
      </c>
      <c r="K13" s="30">
        <v>3097</v>
      </c>
      <c r="L13" s="30">
        <v>2164</v>
      </c>
      <c r="M13" s="30">
        <v>2316</v>
      </c>
      <c r="N13" s="29">
        <v>2986</v>
      </c>
      <c r="O13" s="29">
        <v>4218</v>
      </c>
      <c r="P13" s="30">
        <v>4706</v>
      </c>
      <c r="Q13" s="30">
        <v>5998</v>
      </c>
      <c r="R13" s="30">
        <v>7045</v>
      </c>
      <c r="S13" s="30">
        <v>7636</v>
      </c>
    </row>
    <row r="14" spans="1:19" x14ac:dyDescent="0.25">
      <c r="A14" s="60" t="s">
        <v>206</v>
      </c>
      <c r="B14" s="30">
        <v>16247</v>
      </c>
      <c r="C14" s="30">
        <v>68750</v>
      </c>
      <c r="D14" s="30">
        <v>17531</v>
      </c>
      <c r="E14" s="30">
        <v>69364</v>
      </c>
      <c r="F14" s="30">
        <v>21753</v>
      </c>
      <c r="G14" s="30">
        <v>86241</v>
      </c>
      <c r="H14" s="30">
        <v>23351</v>
      </c>
      <c r="I14" s="30">
        <v>100187</v>
      </c>
      <c r="J14" s="30">
        <v>22121</v>
      </c>
      <c r="K14" s="30">
        <v>86629</v>
      </c>
      <c r="L14" s="30">
        <v>8956</v>
      </c>
      <c r="M14" s="30">
        <v>42041</v>
      </c>
      <c r="N14" s="29">
        <v>11141</v>
      </c>
      <c r="O14" s="29">
        <v>83304</v>
      </c>
      <c r="P14" s="30">
        <v>8758</v>
      </c>
      <c r="Q14" s="30">
        <v>60333</v>
      </c>
      <c r="R14" s="30">
        <v>6796</v>
      </c>
      <c r="S14" s="30">
        <v>38261</v>
      </c>
    </row>
    <row r="15" spans="1:19" x14ac:dyDescent="0.25">
      <c r="A15" s="61" t="s">
        <v>59</v>
      </c>
      <c r="B15" s="62">
        <f t="shared" ref="B15:R15" si="0">SUM(B7:B14)</f>
        <v>263774</v>
      </c>
      <c r="C15" s="62">
        <f t="shared" si="0"/>
        <v>346368</v>
      </c>
      <c r="D15" s="62">
        <f t="shared" si="0"/>
        <v>279993</v>
      </c>
      <c r="E15" s="62">
        <f t="shared" si="0"/>
        <v>342993</v>
      </c>
      <c r="F15" s="62">
        <f t="shared" si="0"/>
        <v>259632</v>
      </c>
      <c r="G15" s="62">
        <f t="shared" si="0"/>
        <v>363079</v>
      </c>
      <c r="H15" s="62">
        <f t="shared" si="0"/>
        <v>275617</v>
      </c>
      <c r="I15" s="62">
        <f t="shared" si="0"/>
        <v>453356</v>
      </c>
      <c r="J15" s="62">
        <f t="shared" si="0"/>
        <v>346600</v>
      </c>
      <c r="K15" s="62">
        <f t="shared" si="0"/>
        <v>460883</v>
      </c>
      <c r="L15" s="62">
        <f t="shared" si="0"/>
        <v>403273</v>
      </c>
      <c r="M15" s="62">
        <f t="shared" si="0"/>
        <v>410701</v>
      </c>
      <c r="N15" s="62">
        <f t="shared" si="0"/>
        <v>460377</v>
      </c>
      <c r="O15" s="62">
        <f t="shared" si="0"/>
        <v>678520</v>
      </c>
      <c r="P15" s="62">
        <f t="shared" si="0"/>
        <v>670250</v>
      </c>
      <c r="Q15" s="62">
        <f t="shared" si="0"/>
        <v>864661</v>
      </c>
      <c r="R15" s="62">
        <f t="shared" si="0"/>
        <v>610796</v>
      </c>
      <c r="S15" s="62">
        <f>SUM(S7:S14)</f>
        <v>704902</v>
      </c>
    </row>
    <row r="16" spans="1:19" x14ac:dyDescent="0.25">
      <c r="A16" s="196" t="s">
        <v>188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</row>
    <row r="17" spans="1:23" x14ac:dyDescent="0.25">
      <c r="A17" s="130" t="s">
        <v>207</v>
      </c>
      <c r="B17" s="134">
        <v>160202</v>
      </c>
      <c r="C17" s="134">
        <v>121692</v>
      </c>
      <c r="D17" s="134">
        <v>139709</v>
      </c>
      <c r="E17" s="134">
        <v>108192</v>
      </c>
      <c r="F17" s="134">
        <v>159778</v>
      </c>
      <c r="G17" s="134">
        <v>172707</v>
      </c>
      <c r="H17" s="134">
        <v>182234</v>
      </c>
      <c r="I17" s="134">
        <v>244043</v>
      </c>
      <c r="J17" s="134">
        <v>175867</v>
      </c>
      <c r="K17" s="134">
        <v>200713</v>
      </c>
      <c r="L17" s="134">
        <v>135230</v>
      </c>
      <c r="M17" s="134">
        <v>121075</v>
      </c>
      <c r="N17" s="131">
        <v>175763</v>
      </c>
      <c r="O17" s="131">
        <v>298158</v>
      </c>
      <c r="P17" s="131">
        <v>233759</v>
      </c>
      <c r="Q17" s="131">
        <v>302358</v>
      </c>
      <c r="R17" s="131">
        <v>180891</v>
      </c>
      <c r="S17" s="131">
        <v>183030</v>
      </c>
    </row>
    <row r="18" spans="1:23" x14ac:dyDescent="0.25">
      <c r="A18" s="59" t="s">
        <v>208</v>
      </c>
      <c r="B18" s="27">
        <v>44577</v>
      </c>
      <c r="C18" s="27">
        <v>45299</v>
      </c>
      <c r="D18" s="27">
        <v>52906</v>
      </c>
      <c r="E18" s="27">
        <v>50601</v>
      </c>
      <c r="F18" s="27">
        <v>58413</v>
      </c>
      <c r="G18" s="27">
        <v>75965</v>
      </c>
      <c r="H18" s="27">
        <v>66497</v>
      </c>
      <c r="I18" s="27">
        <v>99336</v>
      </c>
      <c r="J18" s="27">
        <v>68049</v>
      </c>
      <c r="K18" s="27">
        <v>75256</v>
      </c>
      <c r="L18" s="27">
        <v>57649</v>
      </c>
      <c r="M18" s="27">
        <v>55553</v>
      </c>
      <c r="N18" s="30">
        <v>60061</v>
      </c>
      <c r="O18" s="30">
        <v>94382</v>
      </c>
      <c r="P18" s="30">
        <v>22757</v>
      </c>
      <c r="Q18" s="30">
        <v>36652</v>
      </c>
      <c r="R18" s="30">
        <v>20987</v>
      </c>
      <c r="S18" s="30">
        <v>29435</v>
      </c>
    </row>
    <row r="19" spans="1:23" x14ac:dyDescent="0.25">
      <c r="A19" s="59" t="s">
        <v>209</v>
      </c>
      <c r="B19" s="27">
        <v>2216</v>
      </c>
      <c r="C19" s="27">
        <v>1400</v>
      </c>
      <c r="D19" s="27">
        <v>1761</v>
      </c>
      <c r="E19" s="27">
        <v>1051</v>
      </c>
      <c r="F19" s="27">
        <v>2256</v>
      </c>
      <c r="G19" s="27">
        <v>1520</v>
      </c>
      <c r="H19" s="27">
        <v>1455</v>
      </c>
      <c r="I19" s="27">
        <v>1137</v>
      </c>
      <c r="J19" s="27">
        <v>1807</v>
      </c>
      <c r="K19" s="27">
        <v>1199</v>
      </c>
      <c r="L19" s="27">
        <v>1766</v>
      </c>
      <c r="M19" s="27">
        <v>982</v>
      </c>
      <c r="N19" s="30">
        <v>1973</v>
      </c>
      <c r="O19" s="30">
        <v>1567</v>
      </c>
      <c r="P19" s="30">
        <v>1934</v>
      </c>
      <c r="Q19" s="30">
        <v>2217</v>
      </c>
      <c r="R19" s="30">
        <v>1510</v>
      </c>
      <c r="S19" s="30">
        <v>1953</v>
      </c>
    </row>
    <row r="20" spans="1:23" x14ac:dyDescent="0.25">
      <c r="A20" s="59" t="s">
        <v>210</v>
      </c>
      <c r="B20" s="27">
        <v>1111582</v>
      </c>
      <c r="C20" s="27">
        <v>539689</v>
      </c>
      <c r="D20" s="27">
        <v>1235385</v>
      </c>
      <c r="E20" s="27">
        <v>604838</v>
      </c>
      <c r="F20" s="27">
        <v>1066477</v>
      </c>
      <c r="G20" s="27">
        <v>584695</v>
      </c>
      <c r="H20" s="27">
        <v>634714</v>
      </c>
      <c r="I20" s="27">
        <v>371592</v>
      </c>
      <c r="J20" s="27">
        <v>787574</v>
      </c>
      <c r="K20" s="27">
        <v>312149</v>
      </c>
      <c r="L20" s="27">
        <v>621221</v>
      </c>
      <c r="M20" s="27">
        <v>226286</v>
      </c>
      <c r="N20" s="30">
        <v>917787</v>
      </c>
      <c r="O20" s="30">
        <v>471777</v>
      </c>
      <c r="P20" s="30">
        <v>1500812</v>
      </c>
      <c r="Q20" s="30">
        <v>666600</v>
      </c>
      <c r="R20" s="30">
        <v>1102661</v>
      </c>
      <c r="S20" s="30">
        <v>462698</v>
      </c>
    </row>
    <row r="21" spans="1:23" x14ac:dyDescent="0.25">
      <c r="A21" s="59" t="s">
        <v>211</v>
      </c>
      <c r="B21" s="27">
        <v>696842</v>
      </c>
      <c r="C21" s="27">
        <v>318046</v>
      </c>
      <c r="D21" s="27">
        <v>412468</v>
      </c>
      <c r="E21" s="27">
        <v>178454</v>
      </c>
      <c r="F21" s="27">
        <v>521501</v>
      </c>
      <c r="G21" s="27">
        <v>237444</v>
      </c>
      <c r="H21" s="27">
        <v>569756</v>
      </c>
      <c r="I21" s="27">
        <v>340774</v>
      </c>
      <c r="J21" s="27">
        <v>886358</v>
      </c>
      <c r="K21" s="27">
        <v>470167</v>
      </c>
      <c r="L21" s="27">
        <v>625460</v>
      </c>
      <c r="M21" s="27">
        <v>245629</v>
      </c>
      <c r="N21" s="30">
        <v>1471142</v>
      </c>
      <c r="O21" s="30">
        <v>847400</v>
      </c>
      <c r="P21" s="30">
        <v>1596467</v>
      </c>
      <c r="Q21" s="30">
        <v>1168377</v>
      </c>
      <c r="R21" s="30">
        <v>1623242</v>
      </c>
      <c r="S21" s="30">
        <v>1094477</v>
      </c>
    </row>
    <row r="22" spans="1:23" x14ac:dyDescent="0.25">
      <c r="A22" s="61" t="s">
        <v>59</v>
      </c>
      <c r="B22" s="63">
        <f t="shared" ref="B22:C22" si="1">SUM(B17:B21)</f>
        <v>2015419</v>
      </c>
      <c r="C22" s="63">
        <f t="shared" si="1"/>
        <v>1026126</v>
      </c>
      <c r="D22" s="63">
        <f>SUM(D17:D21)</f>
        <v>1842229</v>
      </c>
      <c r="E22" s="63">
        <f t="shared" ref="E22:Q22" si="2">SUM(E17:E21)</f>
        <v>943136</v>
      </c>
      <c r="F22" s="63">
        <f t="shared" si="2"/>
        <v>1808425</v>
      </c>
      <c r="G22" s="63">
        <f t="shared" si="2"/>
        <v>1072331</v>
      </c>
      <c r="H22" s="63">
        <f t="shared" si="2"/>
        <v>1454656</v>
      </c>
      <c r="I22" s="63">
        <f t="shared" si="2"/>
        <v>1056882</v>
      </c>
      <c r="J22" s="63">
        <f t="shared" si="2"/>
        <v>1919655</v>
      </c>
      <c r="K22" s="63">
        <f t="shared" si="2"/>
        <v>1059484</v>
      </c>
      <c r="L22" s="63">
        <f t="shared" si="2"/>
        <v>1441326</v>
      </c>
      <c r="M22" s="63">
        <f t="shared" si="2"/>
        <v>649525</v>
      </c>
      <c r="N22" s="63">
        <f t="shared" si="2"/>
        <v>2626726</v>
      </c>
      <c r="O22" s="63">
        <f t="shared" si="2"/>
        <v>1713284</v>
      </c>
      <c r="P22" s="63">
        <f t="shared" si="2"/>
        <v>3355729</v>
      </c>
      <c r="Q22" s="63">
        <f t="shared" si="2"/>
        <v>2176204</v>
      </c>
      <c r="R22" s="63">
        <f>SUM(R17:R21)</f>
        <v>2929291</v>
      </c>
      <c r="S22" s="63">
        <f>SUM(S17:S21)</f>
        <v>1771593</v>
      </c>
    </row>
    <row r="23" spans="1:23" x14ac:dyDescent="0.25">
      <c r="A23" s="196" t="s">
        <v>189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</row>
    <row r="24" spans="1:23" x14ac:dyDescent="0.25">
      <c r="A24" s="130" t="s">
        <v>212</v>
      </c>
      <c r="B24" s="134">
        <v>374761</v>
      </c>
      <c r="C24" s="134">
        <v>313547</v>
      </c>
      <c r="D24" s="134">
        <v>391501</v>
      </c>
      <c r="E24" s="134">
        <v>330125</v>
      </c>
      <c r="F24" s="134">
        <v>464591</v>
      </c>
      <c r="G24" s="134">
        <v>398992</v>
      </c>
      <c r="H24" s="134">
        <v>341063</v>
      </c>
      <c r="I24" s="134">
        <v>310441</v>
      </c>
      <c r="J24" s="134">
        <v>352372</v>
      </c>
      <c r="K24" s="134">
        <v>282510</v>
      </c>
      <c r="L24" s="134">
        <v>256287</v>
      </c>
      <c r="M24" s="134">
        <v>208489</v>
      </c>
      <c r="N24" s="131">
        <v>222431</v>
      </c>
      <c r="O24" s="131">
        <v>268779</v>
      </c>
      <c r="P24" s="134">
        <v>278393</v>
      </c>
      <c r="Q24" s="134">
        <v>331845</v>
      </c>
      <c r="R24" s="134">
        <v>307929</v>
      </c>
      <c r="S24" s="134">
        <v>307019</v>
      </c>
      <c r="W24" s="8"/>
    </row>
    <row r="25" spans="1:23" x14ac:dyDescent="0.25">
      <c r="A25" s="59" t="s">
        <v>213</v>
      </c>
      <c r="B25" s="27">
        <v>921743</v>
      </c>
      <c r="C25" s="27">
        <v>798927</v>
      </c>
      <c r="D25" s="27">
        <v>1000457</v>
      </c>
      <c r="E25" s="27">
        <v>824364</v>
      </c>
      <c r="F25" s="27">
        <v>993072</v>
      </c>
      <c r="G25" s="27">
        <v>840665</v>
      </c>
      <c r="H25" s="27">
        <v>902265</v>
      </c>
      <c r="I25" s="27">
        <v>872720</v>
      </c>
      <c r="J25" s="27">
        <v>787964</v>
      </c>
      <c r="K25" s="27">
        <v>634354</v>
      </c>
      <c r="L25" s="27">
        <v>810467</v>
      </c>
      <c r="M25" s="27">
        <v>648402</v>
      </c>
      <c r="N25" s="30">
        <v>827307</v>
      </c>
      <c r="O25" s="30">
        <v>863139</v>
      </c>
      <c r="P25" s="27">
        <v>1628435</v>
      </c>
      <c r="Q25" s="27">
        <v>1690936</v>
      </c>
      <c r="R25" s="27">
        <v>2055552</v>
      </c>
      <c r="S25" s="27">
        <v>1882968</v>
      </c>
      <c r="W25" s="8"/>
    </row>
    <row r="26" spans="1:23" x14ac:dyDescent="0.25">
      <c r="A26" s="59" t="s">
        <v>214</v>
      </c>
      <c r="B26" s="27">
        <v>42514</v>
      </c>
      <c r="C26" s="27">
        <v>47364</v>
      </c>
      <c r="D26" s="27">
        <v>44374</v>
      </c>
      <c r="E26" s="27">
        <v>54225</v>
      </c>
      <c r="F26" s="27">
        <v>52790</v>
      </c>
      <c r="G26" s="27">
        <v>64224</v>
      </c>
      <c r="H26" s="27">
        <v>56312</v>
      </c>
      <c r="I26" s="27">
        <v>69827</v>
      </c>
      <c r="J26" s="27">
        <v>54371</v>
      </c>
      <c r="K26" s="27">
        <v>62759</v>
      </c>
      <c r="L26" s="27">
        <v>69916</v>
      </c>
      <c r="M26" s="27">
        <v>81878</v>
      </c>
      <c r="N26" s="30">
        <v>65664</v>
      </c>
      <c r="O26" s="30">
        <v>121494</v>
      </c>
      <c r="P26" s="27">
        <v>112718</v>
      </c>
      <c r="Q26" s="27">
        <v>178082</v>
      </c>
      <c r="R26" s="27">
        <v>107697</v>
      </c>
      <c r="S26" s="27">
        <v>147992</v>
      </c>
      <c r="W26" s="8"/>
    </row>
    <row r="27" spans="1:23" x14ac:dyDescent="0.25">
      <c r="A27" s="59" t="s">
        <v>215</v>
      </c>
      <c r="B27" s="27">
        <v>700914</v>
      </c>
      <c r="C27" s="27">
        <v>574265</v>
      </c>
      <c r="D27" s="27">
        <v>781188</v>
      </c>
      <c r="E27" s="27">
        <v>611882</v>
      </c>
      <c r="F27" s="27">
        <v>938998</v>
      </c>
      <c r="G27" s="27">
        <v>762085</v>
      </c>
      <c r="H27" s="27">
        <v>854828</v>
      </c>
      <c r="I27" s="27">
        <v>837001</v>
      </c>
      <c r="J27" s="27">
        <v>994615</v>
      </c>
      <c r="K27" s="27">
        <v>853958</v>
      </c>
      <c r="L27" s="27">
        <v>854399</v>
      </c>
      <c r="M27" s="27">
        <v>746492</v>
      </c>
      <c r="N27" s="30">
        <v>1136898</v>
      </c>
      <c r="O27" s="30">
        <v>1290866</v>
      </c>
      <c r="P27" s="27">
        <v>1701271</v>
      </c>
      <c r="Q27" s="27">
        <v>1778886</v>
      </c>
      <c r="R27" s="27">
        <v>1718627</v>
      </c>
      <c r="S27" s="27">
        <v>1587887</v>
      </c>
      <c r="W27" s="8"/>
    </row>
    <row r="28" spans="1:23" x14ac:dyDescent="0.25">
      <c r="A28" s="59" t="s">
        <v>216</v>
      </c>
      <c r="B28" s="27">
        <v>2981</v>
      </c>
      <c r="C28" s="27">
        <v>2723</v>
      </c>
      <c r="D28" s="27">
        <v>3779</v>
      </c>
      <c r="E28" s="27">
        <v>3554</v>
      </c>
      <c r="F28" s="27">
        <v>2644</v>
      </c>
      <c r="G28" s="27">
        <v>2744</v>
      </c>
      <c r="H28" s="27">
        <v>1241</v>
      </c>
      <c r="I28" s="27">
        <v>1611</v>
      </c>
      <c r="J28" s="27">
        <v>1037</v>
      </c>
      <c r="K28" s="27">
        <v>1184</v>
      </c>
      <c r="L28" s="27">
        <v>4684</v>
      </c>
      <c r="M28" s="27">
        <v>4308</v>
      </c>
      <c r="N28" s="30">
        <v>5511</v>
      </c>
      <c r="O28" s="30">
        <v>6709</v>
      </c>
      <c r="P28" s="27">
        <v>1822</v>
      </c>
      <c r="Q28" s="27">
        <v>2705</v>
      </c>
      <c r="R28" s="27">
        <v>1327</v>
      </c>
      <c r="S28" s="27">
        <v>1920</v>
      </c>
      <c r="W28" s="8"/>
    </row>
    <row r="29" spans="1:23" x14ac:dyDescent="0.25">
      <c r="A29" s="59" t="s">
        <v>217</v>
      </c>
      <c r="B29" s="27">
        <v>1501311</v>
      </c>
      <c r="C29" s="27">
        <v>878823</v>
      </c>
      <c r="D29" s="27">
        <v>1702852</v>
      </c>
      <c r="E29" s="27">
        <v>1015835</v>
      </c>
      <c r="F29" s="27">
        <v>1846296</v>
      </c>
      <c r="G29" s="27">
        <v>1123738</v>
      </c>
      <c r="H29" s="27">
        <v>2037570</v>
      </c>
      <c r="I29" s="27">
        <v>1354121</v>
      </c>
      <c r="J29" s="27">
        <v>928376</v>
      </c>
      <c r="K29" s="27">
        <v>587544</v>
      </c>
      <c r="L29" s="27">
        <v>419309</v>
      </c>
      <c r="M29" s="27">
        <v>300980</v>
      </c>
      <c r="N29" s="30">
        <v>460352</v>
      </c>
      <c r="O29" s="30">
        <v>508138</v>
      </c>
      <c r="P29" s="27">
        <v>590624</v>
      </c>
      <c r="Q29" s="27">
        <v>534672</v>
      </c>
      <c r="R29" s="27">
        <v>688297</v>
      </c>
      <c r="S29" s="27">
        <v>471250</v>
      </c>
      <c r="W29" s="8"/>
    </row>
    <row r="30" spans="1:23" x14ac:dyDescent="0.25">
      <c r="A30" s="59" t="s">
        <v>218</v>
      </c>
      <c r="B30" s="27">
        <v>590015</v>
      </c>
      <c r="C30" s="27">
        <v>459471</v>
      </c>
      <c r="D30" s="27">
        <v>469075</v>
      </c>
      <c r="E30" s="27">
        <v>381387</v>
      </c>
      <c r="F30" s="27">
        <v>425112</v>
      </c>
      <c r="G30" s="27">
        <v>335698</v>
      </c>
      <c r="H30" s="27">
        <v>276313</v>
      </c>
      <c r="I30" s="27">
        <v>228745</v>
      </c>
      <c r="J30" s="27">
        <v>311445</v>
      </c>
      <c r="K30" s="27">
        <v>217054</v>
      </c>
      <c r="L30" s="27">
        <v>226310</v>
      </c>
      <c r="M30" s="27">
        <v>151723</v>
      </c>
      <c r="N30" s="30">
        <v>223153</v>
      </c>
      <c r="O30" s="30">
        <v>208037</v>
      </c>
      <c r="P30" s="27">
        <v>476089</v>
      </c>
      <c r="Q30" s="27">
        <v>439494</v>
      </c>
      <c r="R30" s="27">
        <v>433524</v>
      </c>
      <c r="S30" s="27">
        <v>358058</v>
      </c>
      <c r="W30" s="8"/>
    </row>
    <row r="31" spans="1:23" x14ac:dyDescent="0.25">
      <c r="A31" s="59" t="s">
        <v>219</v>
      </c>
      <c r="B31" s="27">
        <v>79783</v>
      </c>
      <c r="C31" s="27">
        <v>57368</v>
      </c>
      <c r="D31" s="27">
        <v>59032</v>
      </c>
      <c r="E31" s="27">
        <v>45858</v>
      </c>
      <c r="F31" s="27">
        <v>27975</v>
      </c>
      <c r="G31" s="27">
        <v>21140</v>
      </c>
      <c r="H31" s="27">
        <v>9537</v>
      </c>
      <c r="I31" s="27">
        <v>10363</v>
      </c>
      <c r="J31" s="27">
        <v>0</v>
      </c>
      <c r="K31" s="27">
        <v>0</v>
      </c>
      <c r="L31" s="27">
        <v>0</v>
      </c>
      <c r="M31" s="27">
        <v>0</v>
      </c>
      <c r="N31" s="30">
        <v>177</v>
      </c>
      <c r="O31" s="30">
        <v>53</v>
      </c>
      <c r="P31" s="27">
        <v>26</v>
      </c>
      <c r="Q31" s="27">
        <v>30</v>
      </c>
      <c r="R31" s="27">
        <v>32</v>
      </c>
      <c r="S31" s="27">
        <v>59</v>
      </c>
      <c r="W31" s="8"/>
    </row>
    <row r="32" spans="1:23" x14ac:dyDescent="0.25">
      <c r="A32" s="61" t="s">
        <v>59</v>
      </c>
      <c r="B32" s="63">
        <f t="shared" ref="B32:C32" si="3">SUM(B24:B31)</f>
        <v>4214022</v>
      </c>
      <c r="C32" s="63">
        <f t="shared" si="3"/>
        <v>3132488</v>
      </c>
      <c r="D32" s="63">
        <f>SUM(D24:D31)</f>
        <v>4452258</v>
      </c>
      <c r="E32" s="63">
        <f t="shared" ref="E32:R32" si="4">SUM(E24:E31)</f>
        <v>3267230</v>
      </c>
      <c r="F32" s="63">
        <f t="shared" si="4"/>
        <v>4751478</v>
      </c>
      <c r="G32" s="63">
        <f t="shared" si="4"/>
        <v>3549286</v>
      </c>
      <c r="H32" s="63">
        <f t="shared" si="4"/>
        <v>4479129</v>
      </c>
      <c r="I32" s="63">
        <f t="shared" si="4"/>
        <v>3684829</v>
      </c>
      <c r="J32" s="63">
        <f t="shared" si="4"/>
        <v>3430180</v>
      </c>
      <c r="K32" s="63">
        <f t="shared" si="4"/>
        <v>2639363</v>
      </c>
      <c r="L32" s="63">
        <f t="shared" si="4"/>
        <v>2641372</v>
      </c>
      <c r="M32" s="63">
        <f t="shared" si="4"/>
        <v>2142272</v>
      </c>
      <c r="N32" s="63">
        <f t="shared" si="4"/>
        <v>2941493</v>
      </c>
      <c r="O32" s="63">
        <f t="shared" si="4"/>
        <v>3267215</v>
      </c>
      <c r="P32" s="63">
        <f t="shared" si="4"/>
        <v>4789378</v>
      </c>
      <c r="Q32" s="63">
        <f t="shared" si="4"/>
        <v>4956650</v>
      </c>
      <c r="R32" s="63">
        <f t="shared" si="4"/>
        <v>5312985</v>
      </c>
      <c r="S32" s="63">
        <f>SUM(S24:S31)</f>
        <v>4757153</v>
      </c>
    </row>
    <row r="33" spans="1:23" x14ac:dyDescent="0.25">
      <c r="A33" s="196" t="s">
        <v>190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V33" s="8"/>
    </row>
    <row r="34" spans="1:23" x14ac:dyDescent="0.25">
      <c r="A34" s="130" t="s">
        <v>220</v>
      </c>
      <c r="B34" s="134">
        <v>172802</v>
      </c>
      <c r="C34" s="134">
        <v>155614</v>
      </c>
      <c r="D34" s="134">
        <v>149559</v>
      </c>
      <c r="E34" s="134">
        <v>155436</v>
      </c>
      <c r="F34" s="134">
        <v>132989</v>
      </c>
      <c r="G34" s="134">
        <v>161301</v>
      </c>
      <c r="H34" s="134">
        <v>123010</v>
      </c>
      <c r="I34" s="134">
        <v>156987</v>
      </c>
      <c r="J34" s="134">
        <v>102738</v>
      </c>
      <c r="K34" s="134">
        <v>118659</v>
      </c>
      <c r="L34" s="134">
        <v>152373</v>
      </c>
      <c r="M34" s="134">
        <v>149081</v>
      </c>
      <c r="N34" s="131">
        <v>169618</v>
      </c>
      <c r="O34" s="131">
        <v>256501</v>
      </c>
      <c r="P34" s="134">
        <v>166616</v>
      </c>
      <c r="Q34" s="134">
        <v>287301</v>
      </c>
      <c r="R34" s="134">
        <v>180487</v>
      </c>
      <c r="S34" s="134">
        <v>267764</v>
      </c>
    </row>
    <row r="35" spans="1:23" x14ac:dyDescent="0.25">
      <c r="A35" s="59" t="s">
        <v>221</v>
      </c>
      <c r="B35" s="27">
        <v>74646</v>
      </c>
      <c r="C35" s="27">
        <v>63210</v>
      </c>
      <c r="D35" s="27">
        <v>84910</v>
      </c>
      <c r="E35" s="27">
        <v>93064</v>
      </c>
      <c r="F35" s="27">
        <v>94772</v>
      </c>
      <c r="G35" s="27">
        <v>122673</v>
      </c>
      <c r="H35" s="27">
        <v>104671</v>
      </c>
      <c r="I35" s="27">
        <v>138315</v>
      </c>
      <c r="J35" s="27">
        <v>97712</v>
      </c>
      <c r="K35" s="27">
        <v>107321</v>
      </c>
      <c r="L35" s="27">
        <v>114961</v>
      </c>
      <c r="M35" s="27">
        <v>113497</v>
      </c>
      <c r="N35" s="30">
        <v>109987</v>
      </c>
      <c r="O35" s="30">
        <v>167151</v>
      </c>
      <c r="P35" s="27">
        <v>134822</v>
      </c>
      <c r="Q35" s="27">
        <v>233641</v>
      </c>
      <c r="R35" s="27">
        <v>124579</v>
      </c>
      <c r="S35" s="27">
        <v>173138</v>
      </c>
      <c r="W35" s="8"/>
    </row>
    <row r="36" spans="1:23" x14ac:dyDescent="0.25">
      <c r="A36" s="59" t="s">
        <v>222</v>
      </c>
      <c r="B36" s="27">
        <v>39370</v>
      </c>
      <c r="C36" s="27">
        <v>60759</v>
      </c>
      <c r="D36" s="27">
        <v>43411</v>
      </c>
      <c r="E36" s="27">
        <v>54947</v>
      </c>
      <c r="F36" s="27">
        <v>45099</v>
      </c>
      <c r="G36" s="27">
        <v>59035</v>
      </c>
      <c r="H36" s="27">
        <v>52800</v>
      </c>
      <c r="I36" s="27">
        <v>80061</v>
      </c>
      <c r="J36" s="27">
        <v>45465</v>
      </c>
      <c r="K36" s="27">
        <v>59429</v>
      </c>
      <c r="L36" s="27">
        <v>41810</v>
      </c>
      <c r="M36" s="27">
        <v>52572</v>
      </c>
      <c r="N36" s="30">
        <v>48943</v>
      </c>
      <c r="O36" s="30">
        <v>101663</v>
      </c>
      <c r="P36" s="27">
        <v>54585</v>
      </c>
      <c r="Q36" s="27">
        <v>130656</v>
      </c>
      <c r="R36" s="27">
        <v>65697</v>
      </c>
      <c r="S36" s="27">
        <v>121152</v>
      </c>
      <c r="W36" s="8"/>
    </row>
    <row r="37" spans="1:23" x14ac:dyDescent="0.25">
      <c r="A37" s="59" t="s">
        <v>223</v>
      </c>
      <c r="B37" s="27">
        <v>165264</v>
      </c>
      <c r="C37" s="27">
        <v>162033</v>
      </c>
      <c r="D37" s="27">
        <v>144604</v>
      </c>
      <c r="E37" s="27">
        <v>141686</v>
      </c>
      <c r="F37" s="27">
        <v>183348</v>
      </c>
      <c r="G37" s="27">
        <v>184503</v>
      </c>
      <c r="H37" s="27">
        <v>178684</v>
      </c>
      <c r="I37" s="27">
        <v>202884</v>
      </c>
      <c r="J37" s="27">
        <v>193671</v>
      </c>
      <c r="K37" s="27">
        <v>212988</v>
      </c>
      <c r="L37" s="27">
        <v>189581</v>
      </c>
      <c r="M37" s="27">
        <v>212461</v>
      </c>
      <c r="N37" s="30">
        <v>182004</v>
      </c>
      <c r="O37" s="30">
        <v>383881</v>
      </c>
      <c r="P37" s="27">
        <v>206182</v>
      </c>
      <c r="Q37" s="27">
        <v>406974</v>
      </c>
      <c r="R37" s="27">
        <v>235318</v>
      </c>
      <c r="S37" s="27">
        <v>317919</v>
      </c>
      <c r="W37" s="8"/>
    </row>
    <row r="38" spans="1:23" x14ac:dyDescent="0.25">
      <c r="A38" s="59" t="s">
        <v>224</v>
      </c>
      <c r="B38" s="27">
        <v>51937</v>
      </c>
      <c r="C38" s="27">
        <v>44391</v>
      </c>
      <c r="D38" s="27">
        <v>36451</v>
      </c>
      <c r="E38" s="27">
        <v>45999</v>
      </c>
      <c r="F38" s="27">
        <v>40310</v>
      </c>
      <c r="G38" s="27">
        <v>63203</v>
      </c>
      <c r="H38" s="27">
        <v>38519</v>
      </c>
      <c r="I38" s="27">
        <v>73014</v>
      </c>
      <c r="J38" s="27">
        <v>41179</v>
      </c>
      <c r="K38" s="27">
        <v>60140</v>
      </c>
      <c r="L38" s="27">
        <v>158510</v>
      </c>
      <c r="M38" s="27">
        <v>52408</v>
      </c>
      <c r="N38" s="30">
        <v>38508</v>
      </c>
      <c r="O38" s="30">
        <v>78806</v>
      </c>
      <c r="P38" s="27">
        <v>46436</v>
      </c>
      <c r="Q38" s="27">
        <v>108043</v>
      </c>
      <c r="R38" s="27">
        <v>54323</v>
      </c>
      <c r="S38" s="27">
        <v>97486</v>
      </c>
      <c r="W38" s="8"/>
    </row>
    <row r="39" spans="1:23" x14ac:dyDescent="0.25">
      <c r="A39" s="59" t="s">
        <v>225</v>
      </c>
      <c r="B39" s="27">
        <v>92082</v>
      </c>
      <c r="C39" s="27">
        <v>126683</v>
      </c>
      <c r="D39" s="27">
        <v>100984</v>
      </c>
      <c r="E39" s="27">
        <v>136910</v>
      </c>
      <c r="F39" s="27">
        <v>111349</v>
      </c>
      <c r="G39" s="27">
        <v>151035</v>
      </c>
      <c r="H39" s="27">
        <v>120816</v>
      </c>
      <c r="I39" s="27">
        <v>200157</v>
      </c>
      <c r="J39" s="27">
        <v>94067</v>
      </c>
      <c r="K39" s="27">
        <v>151010</v>
      </c>
      <c r="L39" s="27">
        <v>90043</v>
      </c>
      <c r="M39" s="27">
        <v>138841</v>
      </c>
      <c r="N39" s="30">
        <v>86078</v>
      </c>
      <c r="O39" s="30">
        <v>156123</v>
      </c>
      <c r="P39" s="27">
        <v>64839</v>
      </c>
      <c r="Q39" s="27">
        <v>153952</v>
      </c>
      <c r="R39" s="27">
        <v>63433</v>
      </c>
      <c r="S39" s="27">
        <v>134599</v>
      </c>
      <c r="W39" s="8"/>
    </row>
    <row r="40" spans="1:23" x14ac:dyDescent="0.25">
      <c r="A40" s="61" t="s">
        <v>59</v>
      </c>
      <c r="B40" s="62">
        <f t="shared" ref="B40:C40" si="5">SUM(B34:B39)</f>
        <v>596101</v>
      </c>
      <c r="C40" s="62">
        <f t="shared" si="5"/>
        <v>612690</v>
      </c>
      <c r="D40" s="63">
        <f>SUM(D34:D39)</f>
        <v>559919</v>
      </c>
      <c r="E40" s="63">
        <f t="shared" ref="E40:R40" si="6">SUM(E34:E39)</f>
        <v>628042</v>
      </c>
      <c r="F40" s="63">
        <f t="shared" si="6"/>
        <v>607867</v>
      </c>
      <c r="G40" s="63">
        <f t="shared" si="6"/>
        <v>741750</v>
      </c>
      <c r="H40" s="63">
        <f t="shared" si="6"/>
        <v>618500</v>
      </c>
      <c r="I40" s="63">
        <f t="shared" si="6"/>
        <v>851418</v>
      </c>
      <c r="J40" s="63">
        <f t="shared" si="6"/>
        <v>574832</v>
      </c>
      <c r="K40" s="63">
        <f t="shared" si="6"/>
        <v>709547</v>
      </c>
      <c r="L40" s="63">
        <f t="shared" si="6"/>
        <v>747278</v>
      </c>
      <c r="M40" s="63">
        <f t="shared" si="6"/>
        <v>718860</v>
      </c>
      <c r="N40" s="63">
        <f t="shared" si="6"/>
        <v>635138</v>
      </c>
      <c r="O40" s="63">
        <f t="shared" si="6"/>
        <v>1144125</v>
      </c>
      <c r="P40" s="63">
        <f t="shared" si="6"/>
        <v>673480</v>
      </c>
      <c r="Q40" s="63">
        <f t="shared" si="6"/>
        <v>1320567</v>
      </c>
      <c r="R40" s="63">
        <f t="shared" si="6"/>
        <v>723837</v>
      </c>
      <c r="S40" s="63">
        <f>SUM(S34:S39)</f>
        <v>1112058</v>
      </c>
      <c r="W40" s="8"/>
    </row>
    <row r="41" spans="1:23" ht="15" customHeight="1" x14ac:dyDescent="0.25">
      <c r="A41" s="196" t="s">
        <v>191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</row>
    <row r="42" spans="1:23" x14ac:dyDescent="0.25">
      <c r="A42" s="130" t="s">
        <v>226</v>
      </c>
      <c r="B42" s="131">
        <v>217997</v>
      </c>
      <c r="C42" s="131">
        <v>176537</v>
      </c>
      <c r="D42" s="131">
        <v>228092</v>
      </c>
      <c r="E42" s="131">
        <v>177675</v>
      </c>
      <c r="F42" s="131">
        <v>205910</v>
      </c>
      <c r="G42" s="131">
        <v>163748</v>
      </c>
      <c r="H42" s="131">
        <v>227111</v>
      </c>
      <c r="I42" s="131">
        <v>210012</v>
      </c>
      <c r="J42" s="131">
        <v>264026</v>
      </c>
      <c r="K42" s="131">
        <v>236771</v>
      </c>
      <c r="L42" s="131">
        <v>265392</v>
      </c>
      <c r="M42" s="131">
        <v>215927</v>
      </c>
      <c r="N42" s="131">
        <v>277724</v>
      </c>
      <c r="O42" s="131">
        <v>333278</v>
      </c>
      <c r="P42" s="128">
        <v>342695</v>
      </c>
      <c r="Q42" s="128">
        <v>521880</v>
      </c>
      <c r="R42" s="128">
        <v>251354</v>
      </c>
      <c r="S42" s="128">
        <v>337041</v>
      </c>
    </row>
    <row r="43" spans="1:23" x14ac:dyDescent="0.25">
      <c r="A43" s="59" t="s">
        <v>227</v>
      </c>
      <c r="B43" s="30">
        <v>100</v>
      </c>
      <c r="C43" s="30">
        <v>952</v>
      </c>
      <c r="D43" s="30">
        <v>137</v>
      </c>
      <c r="E43" s="30">
        <v>1328</v>
      </c>
      <c r="F43" s="30">
        <v>74</v>
      </c>
      <c r="G43" s="30">
        <v>785</v>
      </c>
      <c r="H43" s="30">
        <v>25</v>
      </c>
      <c r="I43" s="30">
        <v>416</v>
      </c>
      <c r="J43" s="30">
        <v>32</v>
      </c>
      <c r="K43" s="30">
        <v>655</v>
      </c>
      <c r="L43" s="30">
        <v>14</v>
      </c>
      <c r="M43" s="30">
        <v>331</v>
      </c>
      <c r="N43" s="30">
        <v>104</v>
      </c>
      <c r="O43" s="30">
        <v>2882</v>
      </c>
      <c r="P43" s="92">
        <v>197</v>
      </c>
      <c r="Q43" s="92">
        <v>1674</v>
      </c>
      <c r="R43" s="92">
        <v>182</v>
      </c>
      <c r="S43" s="92">
        <v>1887</v>
      </c>
    </row>
    <row r="44" spans="1:23" x14ac:dyDescent="0.25">
      <c r="A44" s="61" t="s">
        <v>59</v>
      </c>
      <c r="B44" s="62">
        <f t="shared" ref="B44:C44" si="7">SUM(B42:B43)</f>
        <v>218097</v>
      </c>
      <c r="C44" s="62">
        <f t="shared" si="7"/>
        <v>177489</v>
      </c>
      <c r="D44" s="62">
        <f>SUM(D42:D43)</f>
        <v>228229</v>
      </c>
      <c r="E44" s="62">
        <f t="shared" ref="E44:S44" si="8">SUM(E42:E43)</f>
        <v>179003</v>
      </c>
      <c r="F44" s="62">
        <f t="shared" si="8"/>
        <v>205984</v>
      </c>
      <c r="G44" s="62">
        <f t="shared" si="8"/>
        <v>164533</v>
      </c>
      <c r="H44" s="62">
        <f t="shared" si="8"/>
        <v>227136</v>
      </c>
      <c r="I44" s="62">
        <f t="shared" si="8"/>
        <v>210428</v>
      </c>
      <c r="J44" s="62">
        <f t="shared" si="8"/>
        <v>264058</v>
      </c>
      <c r="K44" s="62">
        <f t="shared" si="8"/>
        <v>237426</v>
      </c>
      <c r="L44" s="62">
        <f t="shared" si="8"/>
        <v>265406</v>
      </c>
      <c r="M44" s="62">
        <f t="shared" si="8"/>
        <v>216258</v>
      </c>
      <c r="N44" s="62">
        <f t="shared" si="8"/>
        <v>277828</v>
      </c>
      <c r="O44" s="62">
        <f t="shared" si="8"/>
        <v>336160</v>
      </c>
      <c r="P44" s="62">
        <f t="shared" si="8"/>
        <v>342892</v>
      </c>
      <c r="Q44" s="62">
        <f t="shared" si="8"/>
        <v>523554</v>
      </c>
      <c r="R44" s="62">
        <f t="shared" si="8"/>
        <v>251536</v>
      </c>
      <c r="S44" s="62">
        <f t="shared" si="8"/>
        <v>338928</v>
      </c>
      <c r="U44" s="141"/>
    </row>
    <row r="45" spans="1:23" x14ac:dyDescent="0.25">
      <c r="A45" s="196" t="s">
        <v>192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</row>
    <row r="46" spans="1:23" x14ac:dyDescent="0.25">
      <c r="A46" s="130" t="s">
        <v>228</v>
      </c>
      <c r="B46" s="134">
        <v>90081</v>
      </c>
      <c r="C46" s="134">
        <v>100935</v>
      </c>
      <c r="D46" s="134">
        <v>102685</v>
      </c>
      <c r="E46" s="134">
        <v>114201</v>
      </c>
      <c r="F46" s="134">
        <v>98026</v>
      </c>
      <c r="G46" s="134">
        <v>131230</v>
      </c>
      <c r="H46" s="134">
        <v>119398</v>
      </c>
      <c r="I46" s="134">
        <v>173631</v>
      </c>
      <c r="J46" s="134">
        <v>104643</v>
      </c>
      <c r="K46" s="134">
        <v>126833</v>
      </c>
      <c r="L46" s="134">
        <v>98848</v>
      </c>
      <c r="M46" s="134">
        <v>129553</v>
      </c>
      <c r="N46" s="131">
        <v>112791</v>
      </c>
      <c r="O46" s="131">
        <v>210059</v>
      </c>
      <c r="P46" s="128">
        <v>115165</v>
      </c>
      <c r="Q46" s="128">
        <v>195968</v>
      </c>
      <c r="R46" s="128">
        <v>128502</v>
      </c>
      <c r="S46" s="128">
        <v>176444</v>
      </c>
    </row>
    <row r="47" spans="1:23" x14ac:dyDescent="0.25">
      <c r="A47" s="59" t="s">
        <v>229</v>
      </c>
      <c r="B47" s="27">
        <v>144545</v>
      </c>
      <c r="C47" s="27">
        <v>218291</v>
      </c>
      <c r="D47" s="27">
        <v>158810</v>
      </c>
      <c r="E47" s="27">
        <v>233711</v>
      </c>
      <c r="F47" s="27">
        <v>175945</v>
      </c>
      <c r="G47" s="27">
        <v>299915</v>
      </c>
      <c r="H47" s="27">
        <v>215718</v>
      </c>
      <c r="I47" s="27">
        <v>430268</v>
      </c>
      <c r="J47" s="27">
        <v>217382</v>
      </c>
      <c r="K47" s="27">
        <v>345202</v>
      </c>
      <c r="L47" s="27">
        <v>0</v>
      </c>
      <c r="M47" s="27">
        <v>0</v>
      </c>
      <c r="N47" s="30">
        <v>0</v>
      </c>
      <c r="O47" s="30">
        <v>0</v>
      </c>
      <c r="P47" s="92">
        <v>0</v>
      </c>
      <c r="Q47" s="92">
        <v>0</v>
      </c>
      <c r="R47" s="92">
        <v>0</v>
      </c>
      <c r="S47" s="92">
        <v>0</v>
      </c>
    </row>
    <row r="48" spans="1:23" x14ac:dyDescent="0.25">
      <c r="A48" s="59" t="s">
        <v>230</v>
      </c>
      <c r="B48" s="27">
        <v>20309</v>
      </c>
      <c r="C48" s="27">
        <v>30401</v>
      </c>
      <c r="D48" s="27">
        <v>27175</v>
      </c>
      <c r="E48" s="27">
        <v>35588</v>
      </c>
      <c r="F48" s="27">
        <v>29994</v>
      </c>
      <c r="G48" s="27">
        <v>47445</v>
      </c>
      <c r="H48" s="27">
        <v>29540</v>
      </c>
      <c r="I48" s="27">
        <v>55142</v>
      </c>
      <c r="J48" s="27">
        <v>29331</v>
      </c>
      <c r="K48" s="27">
        <v>45525</v>
      </c>
      <c r="L48" s="27">
        <v>31774</v>
      </c>
      <c r="M48" s="27">
        <v>44980</v>
      </c>
      <c r="N48" s="30">
        <v>25928</v>
      </c>
      <c r="O48" s="30">
        <v>51293</v>
      </c>
      <c r="P48" s="92">
        <v>33196</v>
      </c>
      <c r="Q48" s="92">
        <v>65329</v>
      </c>
      <c r="R48" s="92">
        <v>35529</v>
      </c>
      <c r="S48" s="92">
        <v>62843</v>
      </c>
    </row>
    <row r="49" spans="1:36" x14ac:dyDescent="0.25">
      <c r="A49" s="59" t="s">
        <v>231</v>
      </c>
      <c r="B49" s="27">
        <v>9569</v>
      </c>
      <c r="C49" s="27">
        <v>9061</v>
      </c>
      <c r="D49" s="27">
        <v>8542</v>
      </c>
      <c r="E49" s="27">
        <v>8299</v>
      </c>
      <c r="F49" s="27">
        <v>9430</v>
      </c>
      <c r="G49" s="27">
        <v>10630</v>
      </c>
      <c r="H49" s="27">
        <v>9188</v>
      </c>
      <c r="I49" s="27">
        <v>11431</v>
      </c>
      <c r="J49" s="27">
        <v>10452</v>
      </c>
      <c r="K49" s="27">
        <v>11103</v>
      </c>
      <c r="L49" s="27">
        <v>13347</v>
      </c>
      <c r="M49" s="27">
        <v>14631</v>
      </c>
      <c r="N49" s="30">
        <v>20468</v>
      </c>
      <c r="O49" s="30">
        <v>29048</v>
      </c>
      <c r="P49" s="92">
        <v>23791</v>
      </c>
      <c r="Q49" s="92">
        <v>32202</v>
      </c>
      <c r="R49" s="92">
        <v>25262</v>
      </c>
      <c r="S49" s="92">
        <v>28956</v>
      </c>
    </row>
    <row r="50" spans="1:36" x14ac:dyDescent="0.25">
      <c r="A50" s="60" t="s">
        <v>232</v>
      </c>
      <c r="B50" s="27">
        <v>122206</v>
      </c>
      <c r="C50" s="27">
        <v>74948</v>
      </c>
      <c r="D50" s="27">
        <v>117996</v>
      </c>
      <c r="E50" s="27">
        <v>68960</v>
      </c>
      <c r="F50" s="27">
        <v>266358</v>
      </c>
      <c r="G50" s="27">
        <v>113614</v>
      </c>
      <c r="H50" s="27">
        <v>307111</v>
      </c>
      <c r="I50" s="27">
        <v>199059</v>
      </c>
      <c r="J50" s="27">
        <v>375865</v>
      </c>
      <c r="K50" s="27">
        <v>233917</v>
      </c>
      <c r="L50" s="27">
        <v>151926</v>
      </c>
      <c r="M50" s="27">
        <v>85030</v>
      </c>
      <c r="N50" s="30">
        <v>120110</v>
      </c>
      <c r="O50" s="30">
        <v>80693</v>
      </c>
      <c r="P50" s="92">
        <v>116151</v>
      </c>
      <c r="Q50" s="92">
        <v>87603</v>
      </c>
      <c r="R50" s="92">
        <v>223870</v>
      </c>
      <c r="S50" s="92">
        <v>167835</v>
      </c>
    </row>
    <row r="51" spans="1:36" x14ac:dyDescent="0.25">
      <c r="A51" s="59" t="s">
        <v>233</v>
      </c>
      <c r="B51" s="27">
        <v>2086</v>
      </c>
      <c r="C51" s="27">
        <v>12211</v>
      </c>
      <c r="D51" s="27">
        <v>2234</v>
      </c>
      <c r="E51" s="27">
        <v>11511</v>
      </c>
      <c r="F51" s="27">
        <v>2939</v>
      </c>
      <c r="G51" s="27">
        <v>18213</v>
      </c>
      <c r="H51" s="27">
        <v>2896</v>
      </c>
      <c r="I51" s="27">
        <v>22190</v>
      </c>
      <c r="J51" s="27">
        <v>2904</v>
      </c>
      <c r="K51" s="27">
        <v>19880</v>
      </c>
      <c r="L51" s="27">
        <v>3063</v>
      </c>
      <c r="M51" s="27">
        <v>19623</v>
      </c>
      <c r="N51" s="30">
        <v>3226</v>
      </c>
      <c r="O51" s="30">
        <v>23817</v>
      </c>
      <c r="P51" s="92">
        <v>4013</v>
      </c>
      <c r="Q51" s="92">
        <v>33234</v>
      </c>
      <c r="R51" s="92">
        <v>4716</v>
      </c>
      <c r="S51" s="92">
        <v>34745</v>
      </c>
    </row>
    <row r="52" spans="1:36" x14ac:dyDescent="0.25">
      <c r="A52" s="61" t="s">
        <v>59</v>
      </c>
      <c r="B52" s="63">
        <f t="shared" ref="B52:C52" si="9">SUM(B46:B51)</f>
        <v>388796</v>
      </c>
      <c r="C52" s="63">
        <f t="shared" si="9"/>
        <v>445847</v>
      </c>
      <c r="D52" s="63">
        <f>SUM(D46:D51)</f>
        <v>417442</v>
      </c>
      <c r="E52" s="63">
        <f t="shared" ref="E52:R52" si="10">SUM(E46:E51)</f>
        <v>472270</v>
      </c>
      <c r="F52" s="63">
        <f t="shared" si="10"/>
        <v>582692</v>
      </c>
      <c r="G52" s="63">
        <f t="shared" si="10"/>
        <v>621047</v>
      </c>
      <c r="H52" s="63">
        <f t="shared" si="10"/>
        <v>683851</v>
      </c>
      <c r="I52" s="63">
        <f t="shared" si="10"/>
        <v>891721</v>
      </c>
      <c r="J52" s="63">
        <f t="shared" si="10"/>
        <v>740577</v>
      </c>
      <c r="K52" s="63">
        <f t="shared" si="10"/>
        <v>782460</v>
      </c>
      <c r="L52" s="63">
        <f t="shared" si="10"/>
        <v>298958</v>
      </c>
      <c r="M52" s="63">
        <f t="shared" si="10"/>
        <v>293817</v>
      </c>
      <c r="N52" s="63">
        <f t="shared" si="10"/>
        <v>282523</v>
      </c>
      <c r="O52" s="63">
        <f t="shared" si="10"/>
        <v>394910</v>
      </c>
      <c r="P52" s="63">
        <f t="shared" si="10"/>
        <v>292316</v>
      </c>
      <c r="Q52" s="63">
        <f t="shared" si="10"/>
        <v>414336</v>
      </c>
      <c r="R52" s="63">
        <f t="shared" si="10"/>
        <v>417879</v>
      </c>
      <c r="S52" s="63">
        <f>SUM(S46:S51)</f>
        <v>470823</v>
      </c>
    </row>
    <row r="53" spans="1:36" x14ac:dyDescent="0.25">
      <c r="A53" s="196" t="s">
        <v>193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x14ac:dyDescent="0.25">
      <c r="A54" s="59" t="s">
        <v>234</v>
      </c>
      <c r="B54" s="30">
        <v>994</v>
      </c>
      <c r="C54" s="30">
        <v>706</v>
      </c>
      <c r="D54" s="30">
        <v>2105</v>
      </c>
      <c r="E54" s="30">
        <v>1657</v>
      </c>
      <c r="F54" s="30">
        <v>2859</v>
      </c>
      <c r="G54" s="30">
        <v>3104</v>
      </c>
      <c r="H54" s="30">
        <v>1048</v>
      </c>
      <c r="I54" s="30">
        <v>1363</v>
      </c>
      <c r="J54" s="30">
        <v>14</v>
      </c>
      <c r="K54" s="30">
        <v>82</v>
      </c>
      <c r="L54" s="30">
        <v>29</v>
      </c>
      <c r="M54" s="30">
        <v>108</v>
      </c>
      <c r="N54" s="30">
        <v>24</v>
      </c>
      <c r="O54" s="30">
        <v>138</v>
      </c>
      <c r="P54" s="92">
        <v>8803</v>
      </c>
      <c r="Q54" s="92">
        <v>9232</v>
      </c>
      <c r="R54" s="92">
        <v>17</v>
      </c>
      <c r="S54" s="92">
        <v>40</v>
      </c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59" t="s">
        <v>235</v>
      </c>
      <c r="B55" s="30">
        <v>21050</v>
      </c>
      <c r="C55" s="30">
        <v>14753</v>
      </c>
      <c r="D55" s="30">
        <v>80917</v>
      </c>
      <c r="E55" s="30">
        <v>57116</v>
      </c>
      <c r="F55" s="30">
        <v>39119</v>
      </c>
      <c r="G55" s="30">
        <v>32795</v>
      </c>
      <c r="H55" s="30">
        <v>60583</v>
      </c>
      <c r="I55" s="30">
        <v>50604</v>
      </c>
      <c r="J55" s="30">
        <v>64816</v>
      </c>
      <c r="K55" s="30">
        <v>43283</v>
      </c>
      <c r="L55" s="30">
        <v>39902</v>
      </c>
      <c r="M55" s="30">
        <v>28526</v>
      </c>
      <c r="N55" s="30">
        <v>62387</v>
      </c>
      <c r="O55" s="30">
        <v>49807</v>
      </c>
      <c r="P55" s="92">
        <v>76690</v>
      </c>
      <c r="Q55" s="92">
        <v>85887</v>
      </c>
      <c r="R55" s="92">
        <v>61766</v>
      </c>
      <c r="S55" s="92">
        <v>52224</v>
      </c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x14ac:dyDescent="0.25">
      <c r="A56" s="59" t="s">
        <v>236</v>
      </c>
      <c r="B56" s="30">
        <v>3354</v>
      </c>
      <c r="C56" s="30">
        <v>4718</v>
      </c>
      <c r="D56" s="30">
        <v>431</v>
      </c>
      <c r="E56" s="30">
        <v>1878</v>
      </c>
      <c r="F56" s="30">
        <v>8813</v>
      </c>
      <c r="G56" s="30">
        <v>7384</v>
      </c>
      <c r="H56" s="30">
        <v>8069</v>
      </c>
      <c r="I56" s="30">
        <v>5879</v>
      </c>
      <c r="J56" s="30">
        <v>11027</v>
      </c>
      <c r="K56" s="30">
        <v>7646</v>
      </c>
      <c r="L56" s="30">
        <v>3944</v>
      </c>
      <c r="M56" s="30">
        <v>5324</v>
      </c>
      <c r="N56" s="30">
        <v>29469</v>
      </c>
      <c r="O56" s="30">
        <v>26248</v>
      </c>
      <c r="P56" s="92">
        <v>8738</v>
      </c>
      <c r="Q56" s="92">
        <v>7720</v>
      </c>
      <c r="R56" s="92">
        <v>6376</v>
      </c>
      <c r="S56" s="92">
        <v>5082</v>
      </c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x14ac:dyDescent="0.25">
      <c r="A57" s="61" t="s">
        <v>59</v>
      </c>
      <c r="B57" s="62">
        <f t="shared" ref="B57:C57" si="11">SUM(B54:B56)</f>
        <v>25398</v>
      </c>
      <c r="C57" s="62">
        <f t="shared" si="11"/>
        <v>20177</v>
      </c>
      <c r="D57" s="62">
        <f>SUM(D54:D56)</f>
        <v>83453</v>
      </c>
      <c r="E57" s="62">
        <f t="shared" ref="E57:R57" si="12">SUM(E54:E56)</f>
        <v>60651</v>
      </c>
      <c r="F57" s="62">
        <f t="shared" si="12"/>
        <v>50791</v>
      </c>
      <c r="G57" s="62">
        <f t="shared" si="12"/>
        <v>43283</v>
      </c>
      <c r="H57" s="62">
        <f t="shared" si="12"/>
        <v>69700</v>
      </c>
      <c r="I57" s="62">
        <f t="shared" si="12"/>
        <v>57846</v>
      </c>
      <c r="J57" s="62">
        <f t="shared" si="12"/>
        <v>75857</v>
      </c>
      <c r="K57" s="62">
        <f t="shared" si="12"/>
        <v>51011</v>
      </c>
      <c r="L57" s="62">
        <f t="shared" si="12"/>
        <v>43875</v>
      </c>
      <c r="M57" s="62">
        <f t="shared" si="12"/>
        <v>33958</v>
      </c>
      <c r="N57" s="62">
        <f t="shared" si="12"/>
        <v>91880</v>
      </c>
      <c r="O57" s="62">
        <f t="shared" si="12"/>
        <v>76193</v>
      </c>
      <c r="P57" s="62">
        <f t="shared" si="12"/>
        <v>94231</v>
      </c>
      <c r="Q57" s="62">
        <f t="shared" si="12"/>
        <v>102839</v>
      </c>
      <c r="R57" s="62">
        <f t="shared" si="12"/>
        <v>68159</v>
      </c>
      <c r="S57" s="62">
        <f>SUM(S54:S56)</f>
        <v>57346</v>
      </c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x14ac:dyDescent="0.25">
      <c r="A58" s="196" t="s">
        <v>194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x14ac:dyDescent="0.25">
      <c r="A59" s="130" t="s">
        <v>237</v>
      </c>
      <c r="B59" s="131">
        <v>0</v>
      </c>
      <c r="C59" s="131">
        <v>5</v>
      </c>
      <c r="D59" s="131">
        <v>0</v>
      </c>
      <c r="E59" s="131">
        <v>8</v>
      </c>
      <c r="F59" s="131">
        <v>60</v>
      </c>
      <c r="G59" s="131">
        <v>66</v>
      </c>
      <c r="H59" s="131">
        <v>22264</v>
      </c>
      <c r="I59" s="131">
        <v>12820</v>
      </c>
      <c r="J59" s="131">
        <v>11153</v>
      </c>
      <c r="K59" s="131">
        <v>5330</v>
      </c>
      <c r="L59" s="131">
        <v>19212</v>
      </c>
      <c r="M59" s="131">
        <v>8254</v>
      </c>
      <c r="N59" s="131">
        <v>4195</v>
      </c>
      <c r="O59" s="131">
        <v>2724</v>
      </c>
      <c r="P59" s="128">
        <v>11073</v>
      </c>
      <c r="Q59" s="128">
        <v>7764</v>
      </c>
      <c r="R59" s="128">
        <v>4861</v>
      </c>
      <c r="S59" s="128">
        <v>2679</v>
      </c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x14ac:dyDescent="0.25">
      <c r="A60" s="59" t="s">
        <v>238</v>
      </c>
      <c r="B60" s="30">
        <v>108</v>
      </c>
      <c r="C60" s="30">
        <v>96</v>
      </c>
      <c r="D60" s="30">
        <v>113</v>
      </c>
      <c r="E60" s="30">
        <v>125</v>
      </c>
      <c r="F60" s="30">
        <v>2424</v>
      </c>
      <c r="G60" s="30">
        <v>1200</v>
      </c>
      <c r="H60" s="30">
        <v>641</v>
      </c>
      <c r="I60" s="30">
        <v>433</v>
      </c>
      <c r="J60" s="30">
        <v>122</v>
      </c>
      <c r="K60" s="30">
        <v>139</v>
      </c>
      <c r="L60" s="30">
        <v>524</v>
      </c>
      <c r="M60" s="30">
        <v>293</v>
      </c>
      <c r="N60" s="30">
        <v>40</v>
      </c>
      <c r="O60" s="30">
        <v>60</v>
      </c>
      <c r="P60" s="92">
        <v>2077</v>
      </c>
      <c r="Q60" s="92">
        <v>1865</v>
      </c>
      <c r="R60" s="92">
        <v>22</v>
      </c>
      <c r="S60" s="92">
        <v>53</v>
      </c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x14ac:dyDescent="0.25">
      <c r="A61" s="59" t="s">
        <v>239</v>
      </c>
      <c r="B61" s="30">
        <v>34502</v>
      </c>
      <c r="C61" s="30">
        <v>16871</v>
      </c>
      <c r="D61" s="30">
        <v>26275</v>
      </c>
      <c r="E61" s="30">
        <v>14609</v>
      </c>
      <c r="F61" s="30">
        <v>15730</v>
      </c>
      <c r="G61" s="30">
        <v>8337</v>
      </c>
      <c r="H61" s="30">
        <v>22974</v>
      </c>
      <c r="I61" s="30">
        <v>15464</v>
      </c>
      <c r="J61" s="30">
        <v>16382</v>
      </c>
      <c r="K61" s="30">
        <v>9962</v>
      </c>
      <c r="L61" s="30">
        <v>25136</v>
      </c>
      <c r="M61" s="30">
        <v>11309</v>
      </c>
      <c r="N61" s="30">
        <v>16390</v>
      </c>
      <c r="O61" s="30">
        <v>11452</v>
      </c>
      <c r="P61" s="92">
        <v>50955</v>
      </c>
      <c r="Q61" s="92">
        <v>49532</v>
      </c>
      <c r="R61" s="92">
        <v>64537</v>
      </c>
      <c r="S61" s="92">
        <v>59079</v>
      </c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x14ac:dyDescent="0.25">
      <c r="A62" s="59" t="s">
        <v>240</v>
      </c>
      <c r="B62" s="30">
        <v>343662</v>
      </c>
      <c r="C62" s="30">
        <v>163765</v>
      </c>
      <c r="D62" s="30">
        <v>392749</v>
      </c>
      <c r="E62" s="30">
        <v>183101</v>
      </c>
      <c r="F62" s="30">
        <v>414144</v>
      </c>
      <c r="G62" s="30">
        <v>194854</v>
      </c>
      <c r="H62" s="30">
        <v>438055</v>
      </c>
      <c r="I62" s="30">
        <v>235492</v>
      </c>
      <c r="J62" s="30">
        <v>464497</v>
      </c>
      <c r="K62" s="30">
        <v>238119</v>
      </c>
      <c r="L62" s="30">
        <v>601835</v>
      </c>
      <c r="M62" s="30">
        <v>238357</v>
      </c>
      <c r="N62" s="30">
        <v>500323</v>
      </c>
      <c r="O62" s="30">
        <v>315330</v>
      </c>
      <c r="P62" s="92">
        <v>584524</v>
      </c>
      <c r="Q62" s="92">
        <v>514839</v>
      </c>
      <c r="R62" s="92">
        <v>594852</v>
      </c>
      <c r="S62" s="92">
        <v>503148</v>
      </c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x14ac:dyDescent="0.25">
      <c r="A63" s="59" t="s">
        <v>241</v>
      </c>
      <c r="B63" s="30">
        <v>826053</v>
      </c>
      <c r="C63" s="30">
        <v>452311</v>
      </c>
      <c r="D63" s="30">
        <v>1195515</v>
      </c>
      <c r="E63" s="30">
        <v>667002</v>
      </c>
      <c r="F63" s="30">
        <v>888660</v>
      </c>
      <c r="G63" s="30">
        <v>504091</v>
      </c>
      <c r="H63" s="30">
        <v>836490</v>
      </c>
      <c r="I63" s="30">
        <v>646003</v>
      </c>
      <c r="J63" s="30">
        <v>835381</v>
      </c>
      <c r="K63" s="30">
        <v>519284</v>
      </c>
      <c r="L63" s="30">
        <v>653779</v>
      </c>
      <c r="M63" s="30">
        <v>283883</v>
      </c>
      <c r="N63" s="30">
        <v>603417</v>
      </c>
      <c r="O63" s="30">
        <v>412965</v>
      </c>
      <c r="P63" s="92">
        <v>597100</v>
      </c>
      <c r="Q63" s="92">
        <v>549727</v>
      </c>
      <c r="R63" s="92">
        <v>844939</v>
      </c>
      <c r="S63" s="92">
        <v>762454</v>
      </c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x14ac:dyDescent="0.25">
      <c r="A64" s="64" t="s">
        <v>59</v>
      </c>
      <c r="B64" s="62">
        <f t="shared" ref="B64:C64" si="13">SUM(B59:B63)</f>
        <v>1204325</v>
      </c>
      <c r="C64" s="62">
        <f t="shared" si="13"/>
        <v>633048</v>
      </c>
      <c r="D64" s="62">
        <f>SUM(D59:D63)</f>
        <v>1614652</v>
      </c>
      <c r="E64" s="62">
        <f t="shared" ref="E64:R64" si="14">SUM(E59:E63)</f>
        <v>864845</v>
      </c>
      <c r="F64" s="62">
        <f t="shared" si="14"/>
        <v>1321018</v>
      </c>
      <c r="G64" s="62">
        <f t="shared" si="14"/>
        <v>708548</v>
      </c>
      <c r="H64" s="62">
        <f t="shared" si="14"/>
        <v>1320424</v>
      </c>
      <c r="I64" s="62">
        <f t="shared" si="14"/>
        <v>910212</v>
      </c>
      <c r="J64" s="62">
        <f t="shared" si="14"/>
        <v>1327535</v>
      </c>
      <c r="K64" s="62">
        <f t="shared" si="14"/>
        <v>772834</v>
      </c>
      <c r="L64" s="62">
        <f t="shared" si="14"/>
        <v>1300486</v>
      </c>
      <c r="M64" s="62">
        <f t="shared" si="14"/>
        <v>542096</v>
      </c>
      <c r="N64" s="62">
        <f t="shared" si="14"/>
        <v>1124365</v>
      </c>
      <c r="O64" s="62">
        <f t="shared" si="14"/>
        <v>742531</v>
      </c>
      <c r="P64" s="62">
        <f t="shared" si="14"/>
        <v>1245729</v>
      </c>
      <c r="Q64" s="62">
        <f t="shared" si="14"/>
        <v>1123727</v>
      </c>
      <c r="R64" s="62">
        <f t="shared" si="14"/>
        <v>1509211</v>
      </c>
      <c r="S64" s="62">
        <f>SUM(S59:S63)</f>
        <v>1327413</v>
      </c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x14ac:dyDescent="0.25">
      <c r="A65" s="205" t="s">
        <v>195</v>
      </c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x14ac:dyDescent="0.25">
      <c r="A66" s="59" t="s">
        <v>242</v>
      </c>
      <c r="B66" s="30">
        <v>600033</v>
      </c>
      <c r="C66" s="30">
        <v>104976</v>
      </c>
      <c r="D66" s="30">
        <v>503987</v>
      </c>
      <c r="E66" s="30">
        <v>86304</v>
      </c>
      <c r="F66" s="30">
        <v>713334</v>
      </c>
      <c r="G66" s="30">
        <v>108450</v>
      </c>
      <c r="H66" s="30">
        <v>581677</v>
      </c>
      <c r="I66" s="30">
        <v>141440</v>
      </c>
      <c r="J66" s="30">
        <v>780433</v>
      </c>
      <c r="K66" s="30">
        <v>182591</v>
      </c>
      <c r="L66" s="30">
        <v>632881</v>
      </c>
      <c r="M66" s="30">
        <v>150504</v>
      </c>
      <c r="N66" s="30">
        <v>625955</v>
      </c>
      <c r="O66" s="30">
        <v>379706</v>
      </c>
      <c r="P66" s="92">
        <v>663234</v>
      </c>
      <c r="Q66" s="92">
        <v>262323</v>
      </c>
      <c r="R66" s="92">
        <v>577528</v>
      </c>
      <c r="S66" s="92">
        <v>164090</v>
      </c>
    </row>
    <row r="67" spans="1:36" x14ac:dyDescent="0.25">
      <c r="A67" s="59" t="s">
        <v>243</v>
      </c>
      <c r="B67" s="30">
        <v>62512</v>
      </c>
      <c r="C67" s="30">
        <v>31380</v>
      </c>
      <c r="D67" s="30">
        <v>57959</v>
      </c>
      <c r="E67" s="30">
        <v>26234</v>
      </c>
      <c r="F67" s="30">
        <v>53679</v>
      </c>
      <c r="G67" s="30">
        <v>30719</v>
      </c>
      <c r="H67" s="30">
        <v>48955</v>
      </c>
      <c r="I67" s="30">
        <v>35342</v>
      </c>
      <c r="J67" s="30">
        <v>58865</v>
      </c>
      <c r="K67" s="30">
        <v>33488</v>
      </c>
      <c r="L67" s="30">
        <v>43270</v>
      </c>
      <c r="M67" s="30">
        <v>27054</v>
      </c>
      <c r="N67" s="30">
        <v>29060</v>
      </c>
      <c r="O67" s="30">
        <v>35970</v>
      </c>
      <c r="P67" s="92">
        <v>39170</v>
      </c>
      <c r="Q67" s="92">
        <v>35136</v>
      </c>
      <c r="R67" s="92">
        <v>60184</v>
      </c>
      <c r="S67" s="92">
        <v>46646</v>
      </c>
    </row>
    <row r="68" spans="1:36" x14ac:dyDescent="0.25">
      <c r="A68" s="59" t="s">
        <v>244</v>
      </c>
      <c r="B68" s="30">
        <v>1270</v>
      </c>
      <c r="C68" s="30">
        <v>4347</v>
      </c>
      <c r="D68" s="30">
        <v>3186</v>
      </c>
      <c r="E68" s="30">
        <v>6713</v>
      </c>
      <c r="F68" s="30">
        <v>2272</v>
      </c>
      <c r="G68" s="30">
        <v>6324</v>
      </c>
      <c r="H68" s="30">
        <v>2696</v>
      </c>
      <c r="I68" s="30">
        <v>7376</v>
      </c>
      <c r="J68" s="30">
        <v>2873</v>
      </c>
      <c r="K68" s="30">
        <v>6210</v>
      </c>
      <c r="L68" s="30">
        <v>2798</v>
      </c>
      <c r="M68" s="30">
        <v>4355</v>
      </c>
      <c r="N68" s="30">
        <v>3088</v>
      </c>
      <c r="O68" s="30">
        <v>5707</v>
      </c>
      <c r="P68" s="92">
        <v>2283</v>
      </c>
      <c r="Q68" s="92">
        <v>7831</v>
      </c>
      <c r="R68" s="92">
        <v>4435</v>
      </c>
      <c r="S68" s="92">
        <v>9652</v>
      </c>
    </row>
    <row r="69" spans="1:36" x14ac:dyDescent="0.25">
      <c r="A69" s="59" t="s">
        <v>245</v>
      </c>
      <c r="B69" s="30">
        <v>109095</v>
      </c>
      <c r="C69" s="30">
        <v>66012</v>
      </c>
      <c r="D69" s="30">
        <v>66867</v>
      </c>
      <c r="E69" s="30">
        <v>37312</v>
      </c>
      <c r="F69" s="30">
        <v>58129</v>
      </c>
      <c r="G69" s="30">
        <v>39652</v>
      </c>
      <c r="H69" s="30">
        <v>54107</v>
      </c>
      <c r="I69" s="30">
        <v>44522</v>
      </c>
      <c r="J69" s="30">
        <v>81656</v>
      </c>
      <c r="K69" s="30">
        <v>56216</v>
      </c>
      <c r="L69" s="30">
        <v>56250</v>
      </c>
      <c r="M69" s="30">
        <v>38505</v>
      </c>
      <c r="N69" s="30">
        <v>13840</v>
      </c>
      <c r="O69" s="30">
        <v>19050</v>
      </c>
      <c r="P69" s="92">
        <v>54665</v>
      </c>
      <c r="Q69" s="92">
        <v>63018</v>
      </c>
      <c r="R69" s="92">
        <v>32236</v>
      </c>
      <c r="S69" s="92">
        <v>33549</v>
      </c>
    </row>
    <row r="70" spans="1:36" x14ac:dyDescent="0.25">
      <c r="A70" s="59" t="s">
        <v>246</v>
      </c>
      <c r="B70" s="30">
        <v>349371</v>
      </c>
      <c r="C70" s="30">
        <v>167169</v>
      </c>
      <c r="D70" s="30">
        <v>344423</v>
      </c>
      <c r="E70" s="30">
        <v>177368</v>
      </c>
      <c r="F70" s="30">
        <v>484390</v>
      </c>
      <c r="G70" s="30">
        <v>247256</v>
      </c>
      <c r="H70" s="30">
        <v>457532</v>
      </c>
      <c r="I70" s="30">
        <v>252913</v>
      </c>
      <c r="J70" s="30">
        <v>511166</v>
      </c>
      <c r="K70" s="30">
        <v>280807</v>
      </c>
      <c r="L70" s="30">
        <v>479876</v>
      </c>
      <c r="M70" s="30">
        <v>315306</v>
      </c>
      <c r="N70" s="30">
        <v>581809</v>
      </c>
      <c r="O70" s="30">
        <v>552782</v>
      </c>
      <c r="P70" s="92">
        <v>537183</v>
      </c>
      <c r="Q70" s="92">
        <v>410677</v>
      </c>
      <c r="R70" s="92">
        <v>508296</v>
      </c>
      <c r="S70" s="92">
        <v>304495</v>
      </c>
    </row>
    <row r="71" spans="1:36" x14ac:dyDescent="0.25">
      <c r="A71" s="59" t="s">
        <v>247</v>
      </c>
      <c r="B71" s="30">
        <v>43383</v>
      </c>
      <c r="C71" s="30">
        <v>37643</v>
      </c>
      <c r="D71" s="30">
        <v>48112</v>
      </c>
      <c r="E71" s="30">
        <v>34563</v>
      </c>
      <c r="F71" s="30">
        <v>56024</v>
      </c>
      <c r="G71" s="30">
        <v>51446</v>
      </c>
      <c r="H71" s="30">
        <v>65013</v>
      </c>
      <c r="I71" s="30">
        <v>83311</v>
      </c>
      <c r="J71" s="30">
        <v>61163</v>
      </c>
      <c r="K71" s="30">
        <v>72337</v>
      </c>
      <c r="L71" s="30">
        <v>55202</v>
      </c>
      <c r="M71" s="30">
        <v>58174</v>
      </c>
      <c r="N71" s="30">
        <v>66405</v>
      </c>
      <c r="O71" s="30">
        <v>118899</v>
      </c>
      <c r="P71" s="92">
        <v>71546</v>
      </c>
      <c r="Q71" s="92">
        <v>121208</v>
      </c>
      <c r="R71" s="92">
        <v>65402</v>
      </c>
      <c r="S71" s="92">
        <v>65780</v>
      </c>
    </row>
    <row r="72" spans="1:36" x14ac:dyDescent="0.25">
      <c r="A72" s="59" t="s">
        <v>248</v>
      </c>
      <c r="B72" s="30">
        <v>15853</v>
      </c>
      <c r="C72" s="30">
        <v>10526</v>
      </c>
      <c r="D72" s="30">
        <v>20051</v>
      </c>
      <c r="E72" s="30">
        <v>14133</v>
      </c>
      <c r="F72" s="30">
        <v>48702</v>
      </c>
      <c r="G72" s="30">
        <v>36009</v>
      </c>
      <c r="H72" s="30">
        <v>44558</v>
      </c>
      <c r="I72" s="30">
        <v>40254</v>
      </c>
      <c r="J72" s="30">
        <v>10787</v>
      </c>
      <c r="K72" s="30">
        <v>7475</v>
      </c>
      <c r="L72" s="30">
        <v>1806</v>
      </c>
      <c r="M72" s="30">
        <v>1231</v>
      </c>
      <c r="N72" s="30">
        <v>54</v>
      </c>
      <c r="O72" s="30">
        <v>143</v>
      </c>
      <c r="P72" s="92">
        <v>13</v>
      </c>
      <c r="Q72" s="92">
        <v>81</v>
      </c>
      <c r="R72" s="92">
        <v>58</v>
      </c>
      <c r="S72" s="92">
        <v>112</v>
      </c>
    </row>
    <row r="73" spans="1:36" x14ac:dyDescent="0.25">
      <c r="A73" s="59" t="s">
        <v>249</v>
      </c>
      <c r="B73" s="30">
        <v>3064</v>
      </c>
      <c r="C73" s="30">
        <v>2755</v>
      </c>
      <c r="D73" s="30">
        <v>2667</v>
      </c>
      <c r="E73" s="30">
        <v>2600</v>
      </c>
      <c r="F73" s="30">
        <v>2078</v>
      </c>
      <c r="G73" s="30">
        <v>2064</v>
      </c>
      <c r="H73" s="30">
        <v>2943</v>
      </c>
      <c r="I73" s="30">
        <v>3306</v>
      </c>
      <c r="J73" s="30">
        <v>1910</v>
      </c>
      <c r="K73" s="30">
        <v>1991</v>
      </c>
      <c r="L73" s="30">
        <v>2711</v>
      </c>
      <c r="M73" s="30">
        <v>2492</v>
      </c>
      <c r="N73" s="30">
        <v>4726</v>
      </c>
      <c r="O73" s="30">
        <v>4208</v>
      </c>
      <c r="P73" s="92">
        <v>3033</v>
      </c>
      <c r="Q73" s="92">
        <v>4713</v>
      </c>
      <c r="R73" s="92">
        <v>4575</v>
      </c>
      <c r="S73" s="92">
        <v>6107</v>
      </c>
    </row>
    <row r="74" spans="1:36" x14ac:dyDescent="0.25">
      <c r="A74" s="59" t="s">
        <v>250</v>
      </c>
      <c r="B74" s="30">
        <v>27576</v>
      </c>
      <c r="C74" s="30">
        <v>22104</v>
      </c>
      <c r="D74" s="30">
        <v>22487</v>
      </c>
      <c r="E74" s="30">
        <v>17388</v>
      </c>
      <c r="F74" s="30">
        <v>34684</v>
      </c>
      <c r="G74" s="30">
        <v>31270</v>
      </c>
      <c r="H74" s="30">
        <v>33932</v>
      </c>
      <c r="I74" s="30">
        <v>29589</v>
      </c>
      <c r="J74" s="30">
        <v>29977</v>
      </c>
      <c r="K74" s="30">
        <v>18245</v>
      </c>
      <c r="L74" s="30">
        <v>30744</v>
      </c>
      <c r="M74" s="30">
        <v>31945</v>
      </c>
      <c r="N74" s="30">
        <v>37198</v>
      </c>
      <c r="O74" s="30">
        <v>62842</v>
      </c>
      <c r="P74" s="92">
        <v>31195</v>
      </c>
      <c r="Q74" s="92">
        <v>36790</v>
      </c>
      <c r="R74" s="92">
        <v>45652</v>
      </c>
      <c r="S74" s="92">
        <v>61990</v>
      </c>
    </row>
    <row r="75" spans="1:36" x14ac:dyDescent="0.25">
      <c r="A75" s="59" t="s">
        <v>251</v>
      </c>
      <c r="B75" s="30">
        <v>14367</v>
      </c>
      <c r="C75" s="30">
        <v>17322</v>
      </c>
      <c r="D75" s="30">
        <v>16034</v>
      </c>
      <c r="E75" s="30">
        <v>16949</v>
      </c>
      <c r="F75" s="30">
        <v>15041</v>
      </c>
      <c r="G75" s="30">
        <v>16964</v>
      </c>
      <c r="H75" s="30">
        <v>16287</v>
      </c>
      <c r="I75" s="30">
        <v>20089</v>
      </c>
      <c r="J75" s="30">
        <v>16125</v>
      </c>
      <c r="K75" s="30">
        <v>19857</v>
      </c>
      <c r="L75" s="30">
        <v>16396</v>
      </c>
      <c r="M75" s="30">
        <v>18107</v>
      </c>
      <c r="N75" s="30">
        <v>18485</v>
      </c>
      <c r="O75" s="30">
        <v>24889</v>
      </c>
      <c r="P75" s="92">
        <v>19902</v>
      </c>
      <c r="Q75" s="92">
        <v>33102</v>
      </c>
      <c r="R75" s="92">
        <v>18736</v>
      </c>
      <c r="S75" s="92">
        <v>29218</v>
      </c>
    </row>
    <row r="76" spans="1:36" x14ac:dyDescent="0.25">
      <c r="A76" s="59" t="s">
        <v>252</v>
      </c>
      <c r="B76" s="30">
        <v>138535</v>
      </c>
      <c r="C76" s="30">
        <v>207756</v>
      </c>
      <c r="D76" s="30">
        <v>138365</v>
      </c>
      <c r="E76" s="30">
        <v>204195</v>
      </c>
      <c r="F76" s="30">
        <v>158944</v>
      </c>
      <c r="G76" s="30">
        <v>256209</v>
      </c>
      <c r="H76" s="30">
        <v>190435</v>
      </c>
      <c r="I76" s="30">
        <v>369272</v>
      </c>
      <c r="J76" s="30">
        <v>175692</v>
      </c>
      <c r="K76" s="30">
        <v>263317</v>
      </c>
      <c r="L76" s="30">
        <v>179111</v>
      </c>
      <c r="M76" s="30">
        <v>267899</v>
      </c>
      <c r="N76" s="30">
        <v>211794</v>
      </c>
      <c r="O76" s="30">
        <v>475954</v>
      </c>
      <c r="P76" s="92">
        <v>224233</v>
      </c>
      <c r="Q76" s="92">
        <v>503033</v>
      </c>
      <c r="R76" s="92">
        <v>280334</v>
      </c>
      <c r="S76" s="92">
        <v>506948</v>
      </c>
    </row>
    <row r="77" spans="1:36" x14ac:dyDescent="0.25">
      <c r="A77" s="59" t="s">
        <v>267</v>
      </c>
      <c r="B77" s="30">
        <v>25552</v>
      </c>
      <c r="C77" s="30">
        <v>25697</v>
      </c>
      <c r="D77" s="30">
        <v>23064</v>
      </c>
      <c r="E77" s="30">
        <v>21699</v>
      </c>
      <c r="F77" s="30">
        <v>23446</v>
      </c>
      <c r="G77" s="30">
        <v>23594</v>
      </c>
      <c r="H77" s="30">
        <v>26800</v>
      </c>
      <c r="I77" s="30">
        <v>30694</v>
      </c>
      <c r="J77" s="30">
        <v>20160</v>
      </c>
      <c r="K77" s="30">
        <v>20127</v>
      </c>
      <c r="L77" s="30">
        <v>17361</v>
      </c>
      <c r="M77" s="30">
        <v>22038</v>
      </c>
      <c r="N77" s="30">
        <v>20504</v>
      </c>
      <c r="O77" s="30">
        <v>32293</v>
      </c>
      <c r="P77" s="92">
        <v>24821</v>
      </c>
      <c r="Q77" s="92">
        <v>34135</v>
      </c>
      <c r="R77" s="92">
        <v>28267</v>
      </c>
      <c r="S77" s="92">
        <v>33184</v>
      </c>
    </row>
    <row r="78" spans="1:36" x14ac:dyDescent="0.25">
      <c r="A78" s="59" t="s">
        <v>253</v>
      </c>
      <c r="B78" s="30">
        <v>54045</v>
      </c>
      <c r="C78" s="30">
        <v>46881</v>
      </c>
      <c r="D78" s="30">
        <v>51339</v>
      </c>
      <c r="E78" s="30">
        <v>39956</v>
      </c>
      <c r="F78" s="30">
        <v>57333</v>
      </c>
      <c r="G78" s="30">
        <v>49579</v>
      </c>
      <c r="H78" s="30">
        <v>66498</v>
      </c>
      <c r="I78" s="30">
        <v>69089</v>
      </c>
      <c r="J78" s="30">
        <v>67372</v>
      </c>
      <c r="K78" s="30">
        <v>54615</v>
      </c>
      <c r="L78" s="30">
        <v>59532</v>
      </c>
      <c r="M78" s="30">
        <v>55321</v>
      </c>
      <c r="N78" s="30">
        <v>62175</v>
      </c>
      <c r="O78" s="30">
        <v>129778</v>
      </c>
      <c r="P78" s="92">
        <v>69814</v>
      </c>
      <c r="Q78" s="92">
        <v>105480</v>
      </c>
      <c r="R78" s="92">
        <v>82296</v>
      </c>
      <c r="S78" s="92">
        <v>87130</v>
      </c>
    </row>
    <row r="79" spans="1:36" x14ac:dyDescent="0.25">
      <c r="A79" s="59" t="s">
        <v>254</v>
      </c>
      <c r="B79" s="30">
        <v>3209</v>
      </c>
      <c r="C79" s="30">
        <v>5941</v>
      </c>
      <c r="D79" s="30">
        <v>3043</v>
      </c>
      <c r="E79" s="30">
        <v>3829</v>
      </c>
      <c r="F79" s="30">
        <v>3448</v>
      </c>
      <c r="G79" s="30">
        <v>5059</v>
      </c>
      <c r="H79" s="30">
        <v>2713</v>
      </c>
      <c r="I79" s="30">
        <v>3894</v>
      </c>
      <c r="J79" s="30">
        <v>3578</v>
      </c>
      <c r="K79" s="30">
        <v>4955</v>
      </c>
      <c r="L79" s="30">
        <v>3818</v>
      </c>
      <c r="M79" s="30">
        <v>4871</v>
      </c>
      <c r="N79" s="30">
        <v>4451</v>
      </c>
      <c r="O79" s="30">
        <v>7998</v>
      </c>
      <c r="P79" s="92">
        <v>5402</v>
      </c>
      <c r="Q79" s="92">
        <v>11596</v>
      </c>
      <c r="R79" s="92">
        <v>2218</v>
      </c>
      <c r="S79" s="92">
        <v>4788</v>
      </c>
    </row>
    <row r="80" spans="1:36" x14ac:dyDescent="0.25">
      <c r="A80" s="59" t="s">
        <v>255</v>
      </c>
      <c r="B80" s="30">
        <v>30303</v>
      </c>
      <c r="C80" s="30">
        <v>36568</v>
      </c>
      <c r="D80" s="30">
        <v>39975</v>
      </c>
      <c r="E80" s="30">
        <v>42255</v>
      </c>
      <c r="F80" s="30">
        <v>49888</v>
      </c>
      <c r="G80" s="30">
        <v>53751</v>
      </c>
      <c r="H80" s="30">
        <v>42954</v>
      </c>
      <c r="I80" s="30">
        <v>59992</v>
      </c>
      <c r="J80" s="30">
        <v>48616</v>
      </c>
      <c r="K80" s="30">
        <v>58735</v>
      </c>
      <c r="L80" s="30">
        <v>49482</v>
      </c>
      <c r="M80" s="30">
        <v>58712</v>
      </c>
      <c r="N80" s="30">
        <v>48099</v>
      </c>
      <c r="O80" s="30">
        <v>98713</v>
      </c>
      <c r="P80" s="92">
        <v>54046</v>
      </c>
      <c r="Q80" s="92">
        <v>114548</v>
      </c>
      <c r="R80" s="92">
        <v>69758</v>
      </c>
      <c r="S80" s="92">
        <v>107589</v>
      </c>
    </row>
    <row r="81" spans="1:19" x14ac:dyDescent="0.25">
      <c r="A81" s="59" t="s">
        <v>268</v>
      </c>
      <c r="B81" s="30">
        <v>150</v>
      </c>
      <c r="C81" s="30">
        <v>146</v>
      </c>
      <c r="D81" s="30">
        <v>308</v>
      </c>
      <c r="E81" s="30">
        <v>267</v>
      </c>
      <c r="F81" s="30">
        <v>351</v>
      </c>
      <c r="G81" s="30">
        <v>320</v>
      </c>
      <c r="H81" s="30">
        <v>719</v>
      </c>
      <c r="I81" s="30">
        <v>806</v>
      </c>
      <c r="J81" s="30">
        <v>463</v>
      </c>
      <c r="K81" s="30">
        <v>471</v>
      </c>
      <c r="L81" s="30">
        <v>500</v>
      </c>
      <c r="M81" s="30">
        <v>490</v>
      </c>
      <c r="N81" s="30">
        <v>947</v>
      </c>
      <c r="O81" s="30">
        <v>1247</v>
      </c>
      <c r="P81" s="92">
        <v>666</v>
      </c>
      <c r="Q81" s="92">
        <v>1050</v>
      </c>
      <c r="R81" s="92">
        <v>867</v>
      </c>
      <c r="S81" s="92">
        <v>1184</v>
      </c>
    </row>
    <row r="82" spans="1:19" x14ac:dyDescent="0.25">
      <c r="A82" s="59" t="s">
        <v>256</v>
      </c>
      <c r="B82" s="30">
        <v>2</v>
      </c>
      <c r="C82" s="30">
        <v>12</v>
      </c>
      <c r="D82" s="30">
        <v>3</v>
      </c>
      <c r="E82" s="30">
        <v>18</v>
      </c>
      <c r="F82" s="30">
        <v>3</v>
      </c>
      <c r="G82" s="30">
        <v>10</v>
      </c>
      <c r="H82" s="30">
        <v>0</v>
      </c>
      <c r="I82" s="30">
        <v>0</v>
      </c>
      <c r="J82" s="30">
        <v>12</v>
      </c>
      <c r="K82" s="30">
        <v>18</v>
      </c>
      <c r="L82" s="30">
        <v>19</v>
      </c>
      <c r="M82" s="30">
        <v>14</v>
      </c>
      <c r="N82" s="30">
        <v>57</v>
      </c>
      <c r="O82" s="30">
        <v>106</v>
      </c>
      <c r="P82" s="92">
        <v>4</v>
      </c>
      <c r="Q82" s="92">
        <v>254</v>
      </c>
      <c r="R82" s="92">
        <v>10</v>
      </c>
      <c r="S82" s="92">
        <v>20</v>
      </c>
    </row>
    <row r="83" spans="1:19" x14ac:dyDescent="0.25">
      <c r="A83" s="59" t="s">
        <v>257</v>
      </c>
      <c r="B83" s="30">
        <v>1295</v>
      </c>
      <c r="C83" s="30">
        <v>775</v>
      </c>
      <c r="D83" s="30">
        <v>1066</v>
      </c>
      <c r="E83" s="30">
        <v>564</v>
      </c>
      <c r="F83" s="30">
        <v>1346</v>
      </c>
      <c r="G83" s="30">
        <v>921</v>
      </c>
      <c r="H83" s="30">
        <v>1516</v>
      </c>
      <c r="I83" s="30">
        <v>1122</v>
      </c>
      <c r="J83" s="30">
        <v>1356</v>
      </c>
      <c r="K83" s="30">
        <v>1013</v>
      </c>
      <c r="L83" s="30">
        <v>1311</v>
      </c>
      <c r="M83" s="30">
        <v>1059</v>
      </c>
      <c r="N83" s="30">
        <v>1645</v>
      </c>
      <c r="O83" s="30">
        <v>1632</v>
      </c>
      <c r="P83" s="92">
        <v>1572</v>
      </c>
      <c r="Q83" s="92">
        <v>1649</v>
      </c>
      <c r="R83" s="92">
        <v>1204</v>
      </c>
      <c r="S83" s="92">
        <v>1661</v>
      </c>
    </row>
    <row r="84" spans="1:19" x14ac:dyDescent="0.25">
      <c r="A84" s="59" t="s">
        <v>258</v>
      </c>
      <c r="B84" s="30">
        <v>88</v>
      </c>
      <c r="C84" s="30">
        <v>260</v>
      </c>
      <c r="D84" s="30">
        <v>75</v>
      </c>
      <c r="E84" s="30">
        <v>250</v>
      </c>
      <c r="F84" s="30">
        <v>99</v>
      </c>
      <c r="G84" s="30">
        <v>327</v>
      </c>
      <c r="H84" s="30">
        <v>106</v>
      </c>
      <c r="I84" s="30">
        <v>396</v>
      </c>
      <c r="J84" s="30">
        <v>75</v>
      </c>
      <c r="K84" s="30">
        <v>270</v>
      </c>
      <c r="L84" s="30">
        <v>1243</v>
      </c>
      <c r="M84" s="30">
        <v>538</v>
      </c>
      <c r="N84" s="30">
        <v>521</v>
      </c>
      <c r="O84" s="30">
        <v>366</v>
      </c>
      <c r="P84" s="92">
        <v>134</v>
      </c>
      <c r="Q84" s="92">
        <v>276</v>
      </c>
      <c r="R84" s="92">
        <v>103</v>
      </c>
      <c r="S84" s="92">
        <v>453</v>
      </c>
    </row>
    <row r="85" spans="1:19" x14ac:dyDescent="0.25">
      <c r="A85" s="59" t="s">
        <v>259</v>
      </c>
      <c r="B85" s="30">
        <v>11872</v>
      </c>
      <c r="C85" s="30">
        <v>13961</v>
      </c>
      <c r="D85" s="30">
        <v>12997</v>
      </c>
      <c r="E85" s="30">
        <v>15304</v>
      </c>
      <c r="F85" s="30">
        <v>14699</v>
      </c>
      <c r="G85" s="30">
        <v>16993</v>
      </c>
      <c r="H85" s="30">
        <v>15280</v>
      </c>
      <c r="I85" s="30">
        <v>20127</v>
      </c>
      <c r="J85" s="30">
        <v>14945</v>
      </c>
      <c r="K85" s="30">
        <v>18772</v>
      </c>
      <c r="L85" s="30">
        <v>11992</v>
      </c>
      <c r="M85" s="30">
        <v>15425</v>
      </c>
      <c r="N85" s="30">
        <v>13559</v>
      </c>
      <c r="O85" s="30">
        <v>23132</v>
      </c>
      <c r="P85" s="92">
        <v>15827</v>
      </c>
      <c r="Q85" s="92">
        <v>28395</v>
      </c>
      <c r="R85" s="92">
        <v>18512</v>
      </c>
      <c r="S85" s="92">
        <v>28405</v>
      </c>
    </row>
    <row r="86" spans="1:19" x14ac:dyDescent="0.25">
      <c r="A86" s="59" t="s">
        <v>260</v>
      </c>
      <c r="B86" s="30">
        <v>35212</v>
      </c>
      <c r="C86" s="30">
        <v>34173</v>
      </c>
      <c r="D86" s="30">
        <v>37883</v>
      </c>
      <c r="E86" s="30">
        <v>37829</v>
      </c>
      <c r="F86" s="30">
        <v>43672</v>
      </c>
      <c r="G86" s="30">
        <v>43617</v>
      </c>
      <c r="H86" s="30">
        <v>48759</v>
      </c>
      <c r="I86" s="30">
        <v>59046</v>
      </c>
      <c r="J86" s="30">
        <v>47673</v>
      </c>
      <c r="K86" s="30">
        <v>53004</v>
      </c>
      <c r="L86" s="30">
        <v>49011</v>
      </c>
      <c r="M86" s="30">
        <v>56158</v>
      </c>
      <c r="N86" s="30">
        <v>48878</v>
      </c>
      <c r="O86" s="30">
        <v>72046</v>
      </c>
      <c r="P86" s="92">
        <v>61732</v>
      </c>
      <c r="Q86" s="92">
        <v>121350</v>
      </c>
      <c r="R86" s="92">
        <v>63872</v>
      </c>
      <c r="S86" s="92">
        <v>107068</v>
      </c>
    </row>
    <row r="87" spans="1:19" x14ac:dyDescent="0.25">
      <c r="A87" s="59" t="s">
        <v>261</v>
      </c>
      <c r="B87" s="30">
        <v>79803</v>
      </c>
      <c r="C87" s="30">
        <v>44118</v>
      </c>
      <c r="D87" s="30">
        <v>92058</v>
      </c>
      <c r="E87" s="30">
        <v>53567</v>
      </c>
      <c r="F87" s="30">
        <v>130440</v>
      </c>
      <c r="G87" s="30">
        <v>86282</v>
      </c>
      <c r="H87" s="30">
        <v>144801</v>
      </c>
      <c r="I87" s="30">
        <v>107477</v>
      </c>
      <c r="J87" s="30">
        <v>174482</v>
      </c>
      <c r="K87" s="30">
        <v>110039</v>
      </c>
      <c r="L87" s="30">
        <v>140781</v>
      </c>
      <c r="M87" s="30">
        <v>80887</v>
      </c>
      <c r="N87" s="30">
        <v>121211</v>
      </c>
      <c r="O87" s="30">
        <v>91699</v>
      </c>
      <c r="P87" s="92">
        <v>94250</v>
      </c>
      <c r="Q87" s="92">
        <v>88182</v>
      </c>
      <c r="R87" s="92">
        <v>79821</v>
      </c>
      <c r="S87" s="92">
        <v>72552</v>
      </c>
    </row>
    <row r="88" spans="1:19" x14ac:dyDescent="0.25">
      <c r="A88" s="59" t="s">
        <v>262</v>
      </c>
      <c r="B88" s="30">
        <v>717696</v>
      </c>
      <c r="C88" s="30">
        <v>516539</v>
      </c>
      <c r="D88" s="30">
        <v>729627</v>
      </c>
      <c r="E88" s="30">
        <v>557571</v>
      </c>
      <c r="F88" s="30">
        <v>789273</v>
      </c>
      <c r="G88" s="30">
        <v>654655</v>
      </c>
      <c r="H88" s="30">
        <v>817779</v>
      </c>
      <c r="I88" s="30">
        <v>744118</v>
      </c>
      <c r="J88" s="30">
        <v>876922</v>
      </c>
      <c r="K88" s="30">
        <v>610879</v>
      </c>
      <c r="L88" s="30">
        <v>738149</v>
      </c>
      <c r="M88" s="30">
        <v>459419</v>
      </c>
      <c r="N88" s="30">
        <v>888499</v>
      </c>
      <c r="O88" s="30">
        <v>799875</v>
      </c>
      <c r="P88" s="92">
        <v>1093429</v>
      </c>
      <c r="Q88" s="92">
        <v>1015028</v>
      </c>
      <c r="R88" s="92">
        <v>1064752</v>
      </c>
      <c r="S88" s="92">
        <v>931586</v>
      </c>
    </row>
    <row r="89" spans="1:19" x14ac:dyDescent="0.25">
      <c r="A89" s="59" t="s">
        <v>263</v>
      </c>
      <c r="B89" s="30">
        <v>141649</v>
      </c>
      <c r="C89" s="30">
        <v>88260</v>
      </c>
      <c r="D89" s="30">
        <v>162004</v>
      </c>
      <c r="E89" s="30">
        <v>87159</v>
      </c>
      <c r="F89" s="30">
        <v>184964</v>
      </c>
      <c r="G89" s="30">
        <v>117193</v>
      </c>
      <c r="H89" s="30">
        <v>171353</v>
      </c>
      <c r="I89" s="30">
        <v>135851</v>
      </c>
      <c r="J89" s="30">
        <v>162866</v>
      </c>
      <c r="K89" s="30">
        <v>98977</v>
      </c>
      <c r="L89" s="30">
        <v>138364</v>
      </c>
      <c r="M89" s="30">
        <v>88247</v>
      </c>
      <c r="N89" s="30">
        <v>178958</v>
      </c>
      <c r="O89" s="30">
        <v>252872</v>
      </c>
      <c r="P89" s="92">
        <v>211731</v>
      </c>
      <c r="Q89" s="92">
        <v>281602</v>
      </c>
      <c r="R89" s="92">
        <v>208704</v>
      </c>
      <c r="S89" s="92">
        <v>153405</v>
      </c>
    </row>
    <row r="90" spans="1:19" x14ac:dyDescent="0.25">
      <c r="A90" s="59" t="s">
        <v>264</v>
      </c>
      <c r="B90" s="30">
        <v>87606</v>
      </c>
      <c r="C90" s="30">
        <v>47646</v>
      </c>
      <c r="D90" s="30">
        <v>97262</v>
      </c>
      <c r="E90" s="30">
        <v>55519</v>
      </c>
      <c r="F90" s="30">
        <v>110464</v>
      </c>
      <c r="G90" s="30">
        <v>71816</v>
      </c>
      <c r="H90" s="30">
        <v>141113</v>
      </c>
      <c r="I90" s="30">
        <v>98531</v>
      </c>
      <c r="J90" s="30">
        <v>154095</v>
      </c>
      <c r="K90" s="30">
        <v>83539</v>
      </c>
      <c r="L90" s="30">
        <v>186792</v>
      </c>
      <c r="M90" s="30">
        <v>164736</v>
      </c>
      <c r="N90" s="30">
        <v>135446</v>
      </c>
      <c r="O90" s="30">
        <v>112481</v>
      </c>
      <c r="P90" s="92">
        <v>145915</v>
      </c>
      <c r="Q90" s="92">
        <v>122885</v>
      </c>
      <c r="R90" s="92">
        <v>108756</v>
      </c>
      <c r="S90" s="92">
        <v>94551</v>
      </c>
    </row>
    <row r="91" spans="1:19" x14ac:dyDescent="0.25">
      <c r="A91" s="59" t="s">
        <v>265</v>
      </c>
      <c r="B91" s="30">
        <v>186239</v>
      </c>
      <c r="C91" s="30">
        <v>243011</v>
      </c>
      <c r="D91" s="30">
        <v>175766</v>
      </c>
      <c r="E91" s="30">
        <v>225387</v>
      </c>
      <c r="F91" s="30">
        <v>218541</v>
      </c>
      <c r="G91" s="30">
        <v>281622</v>
      </c>
      <c r="H91" s="30">
        <v>248491</v>
      </c>
      <c r="I91" s="30">
        <v>350672</v>
      </c>
      <c r="J91" s="30">
        <v>239755</v>
      </c>
      <c r="K91" s="30">
        <v>330380</v>
      </c>
      <c r="L91" s="30">
        <v>169499</v>
      </c>
      <c r="M91" s="30">
        <v>228580</v>
      </c>
      <c r="N91" s="30">
        <v>174008</v>
      </c>
      <c r="O91" s="30">
        <v>352016</v>
      </c>
      <c r="P91" s="92">
        <v>0</v>
      </c>
      <c r="Q91" s="92">
        <v>0</v>
      </c>
      <c r="R91" s="92">
        <v>0</v>
      </c>
      <c r="S91" s="92">
        <v>0</v>
      </c>
    </row>
    <row r="92" spans="1:19" x14ac:dyDescent="0.25">
      <c r="A92" s="65" t="s">
        <v>59</v>
      </c>
      <c r="B92" s="32">
        <f t="shared" ref="B92:C92" si="15">SUM(B66:B91)</f>
        <v>2739780</v>
      </c>
      <c r="C92" s="32">
        <f t="shared" si="15"/>
        <v>1775978</v>
      </c>
      <c r="D92" s="32">
        <f>SUM(D66:D91)</f>
        <v>2650608</v>
      </c>
      <c r="E92" s="32">
        <f t="shared" ref="E92:R92" si="16">SUM(E66:E91)</f>
        <v>1764933</v>
      </c>
      <c r="F92" s="32">
        <f t="shared" si="16"/>
        <v>3255244</v>
      </c>
      <c r="G92" s="32">
        <f t="shared" si="16"/>
        <v>2232102</v>
      </c>
      <c r="H92" s="32">
        <f t="shared" si="16"/>
        <v>3227017</v>
      </c>
      <c r="I92" s="32">
        <f t="shared" si="16"/>
        <v>2709229</v>
      </c>
      <c r="J92" s="32">
        <f t="shared" si="16"/>
        <v>3543017</v>
      </c>
      <c r="K92" s="32">
        <f t="shared" si="16"/>
        <v>2388328</v>
      </c>
      <c r="L92" s="32">
        <f t="shared" si="16"/>
        <v>3068899</v>
      </c>
      <c r="M92" s="32">
        <f t="shared" si="16"/>
        <v>2152067</v>
      </c>
      <c r="N92" s="32">
        <f t="shared" si="16"/>
        <v>3291372</v>
      </c>
      <c r="O92" s="32">
        <f t="shared" si="16"/>
        <v>3656404</v>
      </c>
      <c r="P92" s="32">
        <f t="shared" si="16"/>
        <v>3425800</v>
      </c>
      <c r="Q92" s="32">
        <f t="shared" si="16"/>
        <v>3404342</v>
      </c>
      <c r="R92" s="32">
        <f t="shared" si="16"/>
        <v>3326576</v>
      </c>
      <c r="S92" s="32">
        <f>SUM(S66:S91)</f>
        <v>2852163</v>
      </c>
    </row>
    <row r="93" spans="1:19" ht="30" x14ac:dyDescent="0.25">
      <c r="A93" s="51" t="s">
        <v>269</v>
      </c>
      <c r="B93" s="32">
        <f t="shared" ref="B93:S93" si="17">B15+B22+B32+B40+B44+B52+B57+B64+B92</f>
        <v>11665712</v>
      </c>
      <c r="C93" s="32">
        <f t="shared" si="17"/>
        <v>8170211</v>
      </c>
      <c r="D93" s="32">
        <f t="shared" si="17"/>
        <v>12128783</v>
      </c>
      <c r="E93" s="32">
        <f t="shared" si="17"/>
        <v>8523103</v>
      </c>
      <c r="F93" s="32">
        <f t="shared" si="17"/>
        <v>12843131</v>
      </c>
      <c r="G93" s="32">
        <f t="shared" si="17"/>
        <v>9495959</v>
      </c>
      <c r="H93" s="32">
        <f t="shared" si="17"/>
        <v>12356030</v>
      </c>
      <c r="I93" s="32">
        <f t="shared" si="17"/>
        <v>10825921</v>
      </c>
      <c r="J93" s="32">
        <f t="shared" si="17"/>
        <v>12222311</v>
      </c>
      <c r="K93" s="32">
        <f t="shared" si="17"/>
        <v>9101336</v>
      </c>
      <c r="L93" s="32">
        <f t="shared" si="17"/>
        <v>10210873</v>
      </c>
      <c r="M93" s="32">
        <f t="shared" si="17"/>
        <v>7159554</v>
      </c>
      <c r="N93" s="32">
        <f t="shared" si="17"/>
        <v>11731702</v>
      </c>
      <c r="O93" s="32">
        <f t="shared" si="17"/>
        <v>12009342</v>
      </c>
      <c r="P93" s="32">
        <f t="shared" si="17"/>
        <v>14889805</v>
      </c>
      <c r="Q93" s="32">
        <f t="shared" si="17"/>
        <v>14886880</v>
      </c>
      <c r="R93" s="32">
        <f t="shared" si="17"/>
        <v>15150270</v>
      </c>
      <c r="S93" s="32">
        <f t="shared" si="17"/>
        <v>13392379</v>
      </c>
    </row>
    <row r="94" spans="1:19" x14ac:dyDescent="0.25">
      <c r="A94" s="221" t="s">
        <v>40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</row>
    <row r="95" spans="1:19" ht="24.95" customHeight="1" x14ac:dyDescent="0.25"/>
    <row r="96" spans="1:19" ht="24.95" customHeight="1" x14ac:dyDescent="0.25"/>
    <row r="97" spans="1:1" ht="24.95" customHeight="1" x14ac:dyDescent="0.25"/>
    <row r="98" spans="1:1" ht="24.95" customHeight="1" x14ac:dyDescent="0.25"/>
    <row r="99" spans="1:1" ht="24.95" customHeight="1" x14ac:dyDescent="0.25"/>
    <row r="100" spans="1:1" ht="24.95" customHeight="1" x14ac:dyDescent="0.25">
      <c r="A100" s="58"/>
    </row>
    <row r="101" spans="1:1" ht="24.95" customHeight="1" x14ac:dyDescent="0.25">
      <c r="A101" s="58"/>
    </row>
    <row r="102" spans="1:1" ht="24.95" customHeight="1" x14ac:dyDescent="0.25">
      <c r="A102" s="58"/>
    </row>
    <row r="103" spans="1:1" ht="24.95" customHeight="1" x14ac:dyDescent="0.25">
      <c r="A103" s="58"/>
    </row>
    <row r="104" spans="1:1" ht="24.95" customHeight="1" x14ac:dyDescent="0.25">
      <c r="A104" s="58"/>
    </row>
    <row r="105" spans="1:1" ht="24.95" customHeight="1" x14ac:dyDescent="0.25">
      <c r="A105" s="58"/>
    </row>
    <row r="106" spans="1:1" ht="24.95" customHeight="1" x14ac:dyDescent="0.25">
      <c r="A106" s="58"/>
    </row>
    <row r="107" spans="1:1" ht="24.95" customHeight="1" x14ac:dyDescent="0.25">
      <c r="A107" s="58"/>
    </row>
    <row r="108" spans="1:1" ht="24.95" customHeight="1" x14ac:dyDescent="0.25">
      <c r="A108" s="58"/>
    </row>
    <row r="109" spans="1:1" ht="24.95" customHeight="1" x14ac:dyDescent="0.25">
      <c r="A109" s="58"/>
    </row>
    <row r="110" spans="1:1" ht="24.95" customHeight="1" x14ac:dyDescent="0.25">
      <c r="A110" s="58"/>
    </row>
    <row r="111" spans="1:1" ht="24.95" customHeight="1" x14ac:dyDescent="0.25">
      <c r="A111" s="58"/>
    </row>
    <row r="112" spans="1:1" ht="24.95" customHeight="1" x14ac:dyDescent="0.25">
      <c r="A112" s="58"/>
    </row>
    <row r="113" spans="1:1" ht="24.95" customHeight="1" x14ac:dyDescent="0.25">
      <c r="A113" s="58"/>
    </row>
    <row r="114" spans="1:1" ht="24.95" customHeight="1" x14ac:dyDescent="0.25">
      <c r="A114" s="58"/>
    </row>
    <row r="115" spans="1:1" ht="24.95" customHeight="1" x14ac:dyDescent="0.25">
      <c r="A115" s="58"/>
    </row>
    <row r="116" spans="1:1" ht="24.95" customHeight="1" x14ac:dyDescent="0.25">
      <c r="A116" s="58"/>
    </row>
    <row r="117" spans="1:1" ht="24.95" customHeight="1" x14ac:dyDescent="0.25">
      <c r="A117" s="58"/>
    </row>
    <row r="118" spans="1:1" ht="24.95" customHeight="1" x14ac:dyDescent="0.25">
      <c r="A118" s="58"/>
    </row>
    <row r="119" spans="1:1" ht="24.95" customHeight="1" x14ac:dyDescent="0.25">
      <c r="A119" s="58"/>
    </row>
    <row r="120" spans="1:1" ht="24.95" customHeight="1" x14ac:dyDescent="0.25">
      <c r="A120" s="58"/>
    </row>
    <row r="121" spans="1:1" ht="24.95" customHeight="1" x14ac:dyDescent="0.25">
      <c r="A121" s="58"/>
    </row>
    <row r="122" spans="1:1" ht="24.95" customHeight="1" x14ac:dyDescent="0.25">
      <c r="A122" s="58"/>
    </row>
    <row r="123" spans="1:1" ht="24.95" customHeight="1" x14ac:dyDescent="0.25">
      <c r="A123" s="58"/>
    </row>
    <row r="124" spans="1:1" ht="24.95" customHeight="1" x14ac:dyDescent="0.25">
      <c r="A124" s="58"/>
    </row>
    <row r="125" spans="1:1" ht="24.95" customHeight="1" x14ac:dyDescent="0.25">
      <c r="A125" s="58"/>
    </row>
    <row r="126" spans="1:1" ht="24.95" customHeight="1" x14ac:dyDescent="0.25">
      <c r="A126" s="58"/>
    </row>
    <row r="127" spans="1:1" ht="24.95" customHeight="1" x14ac:dyDescent="0.25">
      <c r="A127" s="58"/>
    </row>
    <row r="128" spans="1:1" ht="24.95" customHeight="1" x14ac:dyDescent="0.25">
      <c r="A128" s="58"/>
    </row>
    <row r="129" spans="1:1" ht="24.95" customHeight="1" x14ac:dyDescent="0.25">
      <c r="A129" s="58"/>
    </row>
    <row r="130" spans="1:1" ht="24.95" customHeight="1" x14ac:dyDescent="0.25">
      <c r="A130" s="58"/>
    </row>
    <row r="131" spans="1:1" ht="24.95" customHeight="1" x14ac:dyDescent="0.25">
      <c r="A131" s="58"/>
    </row>
    <row r="132" spans="1:1" ht="24.95" customHeight="1" x14ac:dyDescent="0.25">
      <c r="A132" s="58"/>
    </row>
    <row r="133" spans="1:1" ht="24.95" customHeight="1" x14ac:dyDescent="0.25">
      <c r="A133" s="58"/>
    </row>
    <row r="134" spans="1:1" ht="24.95" customHeight="1" x14ac:dyDescent="0.25">
      <c r="A134" s="58"/>
    </row>
    <row r="135" spans="1:1" ht="24.95" customHeight="1" x14ac:dyDescent="0.25">
      <c r="A135" s="58"/>
    </row>
    <row r="136" spans="1:1" ht="24.95" customHeight="1" x14ac:dyDescent="0.25">
      <c r="A136" s="58"/>
    </row>
    <row r="137" spans="1:1" ht="24.95" customHeight="1" x14ac:dyDescent="0.25">
      <c r="A137" s="58"/>
    </row>
    <row r="138" spans="1:1" ht="24.95" customHeight="1" x14ac:dyDescent="0.25">
      <c r="A138" s="58"/>
    </row>
    <row r="139" spans="1:1" ht="24.95" customHeight="1" x14ac:dyDescent="0.25">
      <c r="A139" s="58"/>
    </row>
    <row r="140" spans="1:1" ht="24.95" customHeight="1" x14ac:dyDescent="0.25">
      <c r="A140" s="58"/>
    </row>
    <row r="141" spans="1:1" ht="24.95" customHeight="1" x14ac:dyDescent="0.25">
      <c r="A141" s="58"/>
    </row>
    <row r="142" spans="1:1" ht="24.95" customHeight="1" x14ac:dyDescent="0.25">
      <c r="A142" s="58"/>
    </row>
    <row r="143" spans="1:1" ht="24.95" customHeight="1" x14ac:dyDescent="0.25">
      <c r="A143" s="58"/>
    </row>
    <row r="144" spans="1:1" ht="24.95" customHeight="1" x14ac:dyDescent="0.25">
      <c r="A144" s="58"/>
    </row>
    <row r="145" spans="1:1" ht="24.95" customHeight="1" x14ac:dyDescent="0.25">
      <c r="A145" s="58"/>
    </row>
    <row r="146" spans="1:1" ht="24.95" customHeight="1" x14ac:dyDescent="0.25">
      <c r="A146" s="58"/>
    </row>
    <row r="147" spans="1:1" ht="24.95" customHeight="1" x14ac:dyDescent="0.25">
      <c r="A147" s="58"/>
    </row>
    <row r="148" spans="1:1" ht="24.95" customHeight="1" x14ac:dyDescent="0.25">
      <c r="A148" s="58"/>
    </row>
    <row r="149" spans="1:1" ht="24.95" customHeight="1" x14ac:dyDescent="0.25">
      <c r="A149" s="58"/>
    </row>
    <row r="150" spans="1:1" ht="24.95" customHeight="1" x14ac:dyDescent="0.25">
      <c r="A150" s="58"/>
    </row>
    <row r="151" spans="1:1" ht="24.95" customHeight="1" x14ac:dyDescent="0.25">
      <c r="A151" s="58"/>
    </row>
    <row r="152" spans="1:1" ht="24.95" customHeight="1" x14ac:dyDescent="0.25">
      <c r="A152" s="58"/>
    </row>
    <row r="153" spans="1:1" ht="24.95" customHeight="1" x14ac:dyDescent="0.25">
      <c r="A153" s="58"/>
    </row>
    <row r="154" spans="1:1" ht="24.95" customHeight="1" x14ac:dyDescent="0.25">
      <c r="A154" s="58"/>
    </row>
    <row r="155" spans="1:1" ht="24.95" customHeight="1" x14ac:dyDescent="0.25">
      <c r="A155" s="58"/>
    </row>
    <row r="156" spans="1:1" ht="24.95" customHeight="1" x14ac:dyDescent="0.25">
      <c r="A156" s="58"/>
    </row>
    <row r="157" spans="1:1" ht="24.95" customHeight="1" x14ac:dyDescent="0.25">
      <c r="A157" s="58"/>
    </row>
    <row r="158" spans="1:1" ht="24.95" customHeight="1" x14ac:dyDescent="0.25">
      <c r="A158" s="58"/>
    </row>
    <row r="159" spans="1:1" ht="24.95" customHeight="1" x14ac:dyDescent="0.25">
      <c r="A159" s="58"/>
    </row>
    <row r="160" spans="1:1" ht="24.95" customHeight="1" x14ac:dyDescent="0.25">
      <c r="A160" s="58"/>
    </row>
    <row r="161" spans="1:1" ht="24.95" customHeight="1" x14ac:dyDescent="0.25">
      <c r="A161" s="58"/>
    </row>
    <row r="162" spans="1:1" ht="24.95" customHeight="1" x14ac:dyDescent="0.25">
      <c r="A162" s="58"/>
    </row>
    <row r="163" spans="1:1" ht="24.95" customHeight="1" x14ac:dyDescent="0.25">
      <c r="A163" s="58"/>
    </row>
    <row r="164" spans="1:1" ht="24.95" customHeight="1" x14ac:dyDescent="0.25">
      <c r="A164" s="58"/>
    </row>
    <row r="165" spans="1:1" ht="24.95" customHeight="1" x14ac:dyDescent="0.25">
      <c r="A165" s="58"/>
    </row>
    <row r="166" spans="1:1" ht="24.95" customHeight="1" x14ac:dyDescent="0.25">
      <c r="A166" s="58"/>
    </row>
    <row r="167" spans="1:1" ht="24.95" customHeight="1" x14ac:dyDescent="0.25">
      <c r="A167" s="58"/>
    </row>
    <row r="168" spans="1:1" ht="24.95" customHeight="1" x14ac:dyDescent="0.25">
      <c r="A168" s="58"/>
    </row>
    <row r="169" spans="1:1" ht="24.95" customHeight="1" x14ac:dyDescent="0.25">
      <c r="A169" s="58"/>
    </row>
    <row r="170" spans="1:1" ht="24.95" customHeight="1" x14ac:dyDescent="0.25">
      <c r="A170" s="58"/>
    </row>
    <row r="171" spans="1:1" ht="24.95" customHeight="1" x14ac:dyDescent="0.25">
      <c r="A171" s="58"/>
    </row>
    <row r="172" spans="1:1" ht="24.95" customHeight="1" x14ac:dyDescent="0.25">
      <c r="A172" s="58"/>
    </row>
    <row r="173" spans="1:1" ht="24.95" customHeight="1" x14ac:dyDescent="0.25">
      <c r="A173" s="58"/>
    </row>
    <row r="174" spans="1:1" ht="24.95" customHeight="1" x14ac:dyDescent="0.25">
      <c r="A174" s="58"/>
    </row>
    <row r="175" spans="1:1" ht="24.95" customHeight="1" x14ac:dyDescent="0.25">
      <c r="A175" s="58"/>
    </row>
    <row r="176" spans="1:1" ht="24.95" customHeight="1" x14ac:dyDescent="0.25">
      <c r="A176" s="58"/>
    </row>
    <row r="177" spans="1:1" ht="24.95" customHeight="1" x14ac:dyDescent="0.25">
      <c r="A177" s="58"/>
    </row>
    <row r="178" spans="1:1" ht="24.95" customHeight="1" x14ac:dyDescent="0.25">
      <c r="A178" s="58"/>
    </row>
    <row r="179" spans="1:1" ht="24.95" customHeight="1" x14ac:dyDescent="0.25">
      <c r="A179" s="58"/>
    </row>
    <row r="180" spans="1:1" ht="24.95" customHeight="1" x14ac:dyDescent="0.25">
      <c r="A180" s="58"/>
    </row>
    <row r="181" spans="1:1" ht="24.95" customHeight="1" x14ac:dyDescent="0.25">
      <c r="A181" s="58"/>
    </row>
    <row r="182" spans="1:1" ht="24.95" customHeight="1" x14ac:dyDescent="0.25">
      <c r="A182" s="58"/>
    </row>
    <row r="183" spans="1:1" ht="24.95" customHeight="1" x14ac:dyDescent="0.25">
      <c r="A183" s="58"/>
    </row>
    <row r="184" spans="1:1" ht="24.95" customHeight="1" x14ac:dyDescent="0.25">
      <c r="A184" s="58"/>
    </row>
    <row r="185" spans="1:1" ht="24.95" customHeight="1" x14ac:dyDescent="0.25">
      <c r="A185" s="58"/>
    </row>
    <row r="186" spans="1:1" ht="24.95" customHeight="1" x14ac:dyDescent="0.25">
      <c r="A186" s="58"/>
    </row>
    <row r="187" spans="1:1" ht="24.95" customHeight="1" x14ac:dyDescent="0.25">
      <c r="A187" s="58"/>
    </row>
    <row r="188" spans="1:1" ht="24.95" customHeight="1" x14ac:dyDescent="0.25">
      <c r="A188" s="58"/>
    </row>
    <row r="189" spans="1:1" ht="24.95" customHeight="1" x14ac:dyDescent="0.25">
      <c r="A189" s="58"/>
    </row>
    <row r="190" spans="1:1" ht="24.95" customHeight="1" x14ac:dyDescent="0.25">
      <c r="A190" s="58"/>
    </row>
    <row r="191" spans="1:1" ht="24.95" customHeight="1" x14ac:dyDescent="0.25">
      <c r="A191" s="58"/>
    </row>
    <row r="192" spans="1:1" ht="24.95" customHeight="1" x14ac:dyDescent="0.25">
      <c r="A192" s="58"/>
    </row>
    <row r="193" spans="1:1" ht="24.95" customHeight="1" x14ac:dyDescent="0.25">
      <c r="A193" s="58"/>
    </row>
    <row r="194" spans="1:1" ht="24.95" customHeight="1" x14ac:dyDescent="0.25">
      <c r="A194" s="58"/>
    </row>
    <row r="195" spans="1:1" ht="24.95" customHeight="1" x14ac:dyDescent="0.25">
      <c r="A195" s="58"/>
    </row>
    <row r="196" spans="1:1" ht="24.95" customHeight="1" x14ac:dyDescent="0.25">
      <c r="A196" s="58"/>
    </row>
    <row r="197" spans="1:1" ht="24.95" customHeight="1" x14ac:dyDescent="0.25">
      <c r="A197" s="58"/>
    </row>
    <row r="198" spans="1:1" ht="24.95" customHeight="1" x14ac:dyDescent="0.25">
      <c r="A198" s="58"/>
    </row>
    <row r="199" spans="1:1" ht="24.95" customHeight="1" x14ac:dyDescent="0.25">
      <c r="A199" s="58"/>
    </row>
    <row r="200" spans="1:1" ht="24.95" customHeight="1" x14ac:dyDescent="0.25">
      <c r="A200" s="58"/>
    </row>
    <row r="201" spans="1:1" ht="24.95" customHeight="1" x14ac:dyDescent="0.25">
      <c r="A201" s="58"/>
    </row>
    <row r="202" spans="1:1" ht="24.95" customHeight="1" x14ac:dyDescent="0.25">
      <c r="A202" s="58"/>
    </row>
    <row r="203" spans="1:1" ht="24.95" customHeight="1" x14ac:dyDescent="0.25">
      <c r="A203" s="58"/>
    </row>
    <row r="204" spans="1:1" ht="24.95" customHeight="1" x14ac:dyDescent="0.25">
      <c r="A204" s="58"/>
    </row>
    <row r="205" spans="1:1" ht="24.95" customHeight="1" x14ac:dyDescent="0.25">
      <c r="A205" s="58"/>
    </row>
    <row r="206" spans="1:1" ht="24.95" customHeight="1" x14ac:dyDescent="0.25">
      <c r="A206" s="58"/>
    </row>
    <row r="207" spans="1:1" ht="24.95" customHeight="1" x14ac:dyDescent="0.25">
      <c r="A207" s="58"/>
    </row>
    <row r="208" spans="1:1" ht="24.95" customHeight="1" x14ac:dyDescent="0.25">
      <c r="A208" s="58"/>
    </row>
    <row r="209" spans="1:1" ht="24.95" customHeight="1" x14ac:dyDescent="0.25">
      <c r="A209" s="58"/>
    </row>
    <row r="210" spans="1:1" ht="24.95" customHeight="1" x14ac:dyDescent="0.25">
      <c r="A210" s="58"/>
    </row>
    <row r="211" spans="1:1" ht="24.95" customHeight="1" x14ac:dyDescent="0.25">
      <c r="A211" s="58"/>
    </row>
    <row r="212" spans="1:1" ht="24.95" customHeight="1" x14ac:dyDescent="0.25">
      <c r="A212" s="58"/>
    </row>
    <row r="213" spans="1:1" ht="24.95" customHeight="1" x14ac:dyDescent="0.25">
      <c r="A213" s="58"/>
    </row>
    <row r="214" spans="1:1" ht="24.95" customHeight="1" x14ac:dyDescent="0.25">
      <c r="A214" s="58"/>
    </row>
    <row r="215" spans="1:1" ht="24.95" customHeight="1" x14ac:dyDescent="0.25">
      <c r="A215" s="58"/>
    </row>
    <row r="216" spans="1:1" ht="24.95" customHeight="1" x14ac:dyDescent="0.25">
      <c r="A216" s="58"/>
    </row>
    <row r="217" spans="1:1" ht="24.95" customHeight="1" x14ac:dyDescent="0.25">
      <c r="A217" s="58"/>
    </row>
    <row r="218" spans="1:1" ht="24.95" customHeight="1" x14ac:dyDescent="0.25">
      <c r="A218" s="58"/>
    </row>
    <row r="219" spans="1:1" ht="24.95" customHeight="1" x14ac:dyDescent="0.25">
      <c r="A219" s="58"/>
    </row>
    <row r="220" spans="1:1" ht="24.95" customHeight="1" x14ac:dyDescent="0.25">
      <c r="A220" s="58"/>
    </row>
    <row r="221" spans="1:1" ht="24.95" customHeight="1" x14ac:dyDescent="0.25">
      <c r="A221" s="58"/>
    </row>
    <row r="222" spans="1:1" ht="24.95" customHeight="1" x14ac:dyDescent="0.25">
      <c r="A222" s="58"/>
    </row>
    <row r="223" spans="1:1" ht="24.95" customHeight="1" x14ac:dyDescent="0.25">
      <c r="A223" s="58"/>
    </row>
    <row r="224" spans="1:1" ht="24.95" customHeight="1" x14ac:dyDescent="0.25">
      <c r="A224" s="58"/>
    </row>
    <row r="225" spans="1:1" ht="24.95" customHeight="1" x14ac:dyDescent="0.25">
      <c r="A225" s="58"/>
    </row>
    <row r="226" spans="1:1" ht="24.95" customHeight="1" x14ac:dyDescent="0.25">
      <c r="A226" s="58"/>
    </row>
    <row r="227" spans="1:1" ht="24.95" customHeight="1" x14ac:dyDescent="0.25">
      <c r="A227" s="58"/>
    </row>
    <row r="228" spans="1:1" ht="24.95" customHeight="1" x14ac:dyDescent="0.25">
      <c r="A228" s="58"/>
    </row>
    <row r="229" spans="1:1" ht="24.95" customHeight="1" x14ac:dyDescent="0.25">
      <c r="A229" s="58"/>
    </row>
    <row r="230" spans="1:1" ht="24.95" customHeight="1" x14ac:dyDescent="0.25">
      <c r="A230" s="58"/>
    </row>
    <row r="231" spans="1:1" ht="24.95" customHeight="1" x14ac:dyDescent="0.25">
      <c r="A231" s="58"/>
    </row>
    <row r="232" spans="1:1" ht="24.95" customHeight="1" x14ac:dyDescent="0.25">
      <c r="A232" s="58"/>
    </row>
    <row r="233" spans="1:1" ht="24.95" customHeight="1" x14ac:dyDescent="0.25">
      <c r="A233" s="58"/>
    </row>
    <row r="234" spans="1:1" ht="24.95" customHeight="1" x14ac:dyDescent="0.25">
      <c r="A234" s="58"/>
    </row>
    <row r="235" spans="1:1" ht="24.95" customHeight="1" x14ac:dyDescent="0.25">
      <c r="A235" s="58"/>
    </row>
    <row r="236" spans="1:1" ht="24.95" customHeight="1" x14ac:dyDescent="0.25">
      <c r="A236" s="58"/>
    </row>
    <row r="237" spans="1:1" ht="24.95" customHeight="1" x14ac:dyDescent="0.25">
      <c r="A237" s="58"/>
    </row>
    <row r="238" spans="1:1" ht="24.95" customHeight="1" x14ac:dyDescent="0.25">
      <c r="A238" s="58"/>
    </row>
    <row r="239" spans="1:1" ht="24.95" customHeight="1" x14ac:dyDescent="0.25">
      <c r="A239" s="58"/>
    </row>
    <row r="240" spans="1:1" ht="24.95" customHeight="1" x14ac:dyDescent="0.25">
      <c r="A240" s="58"/>
    </row>
    <row r="241" spans="1:1" ht="24.95" customHeight="1" x14ac:dyDescent="0.25">
      <c r="A241" s="58"/>
    </row>
    <row r="242" spans="1:1" ht="24.95" customHeight="1" x14ac:dyDescent="0.25">
      <c r="A242" s="58"/>
    </row>
    <row r="243" spans="1:1" ht="24.95" customHeight="1" x14ac:dyDescent="0.25">
      <c r="A243" s="58"/>
    </row>
    <row r="244" spans="1:1" ht="24.95" customHeight="1" x14ac:dyDescent="0.25">
      <c r="A244" s="58"/>
    </row>
    <row r="245" spans="1:1" ht="24.95" customHeight="1" x14ac:dyDescent="0.25">
      <c r="A245" s="58"/>
    </row>
    <row r="246" spans="1:1" ht="24.95" customHeight="1" x14ac:dyDescent="0.25">
      <c r="A246" s="58"/>
    </row>
    <row r="247" spans="1:1" ht="24.95" customHeight="1" x14ac:dyDescent="0.25">
      <c r="A247" s="58"/>
    </row>
    <row r="248" spans="1:1" ht="24.95" customHeight="1" x14ac:dyDescent="0.25">
      <c r="A248" s="58"/>
    </row>
    <row r="249" spans="1:1" ht="24.95" customHeight="1" x14ac:dyDescent="0.25">
      <c r="A249" s="58"/>
    </row>
    <row r="250" spans="1:1" ht="24.95" customHeight="1" x14ac:dyDescent="0.25">
      <c r="A250" s="58"/>
    </row>
    <row r="251" spans="1:1" ht="24.95" customHeight="1" x14ac:dyDescent="0.25">
      <c r="A251" s="58"/>
    </row>
    <row r="252" spans="1:1" ht="24.95" customHeight="1" x14ac:dyDescent="0.25">
      <c r="A252" s="58"/>
    </row>
    <row r="253" spans="1:1" ht="24.95" customHeight="1" x14ac:dyDescent="0.25">
      <c r="A253" s="58"/>
    </row>
    <row r="254" spans="1:1" ht="24.95" customHeight="1" x14ac:dyDescent="0.25">
      <c r="A254" s="58"/>
    </row>
    <row r="255" spans="1:1" ht="24.95" customHeight="1" x14ac:dyDescent="0.25">
      <c r="A255" s="58"/>
    </row>
    <row r="256" spans="1:1" ht="24.95" customHeight="1" x14ac:dyDescent="0.25">
      <c r="A256" s="58"/>
    </row>
    <row r="257" spans="1:1" ht="24.95" customHeight="1" x14ac:dyDescent="0.25">
      <c r="A257" s="58"/>
    </row>
    <row r="258" spans="1:1" ht="24.95" customHeight="1" x14ac:dyDescent="0.25">
      <c r="A258" s="58"/>
    </row>
    <row r="259" spans="1:1" ht="24.95" customHeight="1" x14ac:dyDescent="0.25">
      <c r="A259" s="58"/>
    </row>
    <row r="260" spans="1:1" ht="24.95" customHeight="1" x14ac:dyDescent="0.25">
      <c r="A260" s="58"/>
    </row>
    <row r="261" spans="1:1" ht="24.95" customHeight="1" x14ac:dyDescent="0.25">
      <c r="A261" s="58"/>
    </row>
    <row r="262" spans="1:1" ht="24.95" customHeight="1" x14ac:dyDescent="0.25">
      <c r="A262" s="58"/>
    </row>
    <row r="263" spans="1:1" ht="24.95" customHeight="1" x14ac:dyDescent="0.25">
      <c r="A263" s="58"/>
    </row>
    <row r="264" spans="1:1" ht="24.95" customHeight="1" x14ac:dyDescent="0.25">
      <c r="A264" s="58"/>
    </row>
    <row r="265" spans="1:1" ht="24.95" customHeight="1" x14ac:dyDescent="0.25">
      <c r="A265" s="58"/>
    </row>
    <row r="266" spans="1:1" ht="24.95" customHeight="1" x14ac:dyDescent="0.25">
      <c r="A266" s="58"/>
    </row>
    <row r="267" spans="1:1" ht="24.95" customHeight="1" x14ac:dyDescent="0.25">
      <c r="A267" s="58"/>
    </row>
    <row r="268" spans="1:1" ht="24.95" customHeight="1" x14ac:dyDescent="0.25">
      <c r="A268" s="58"/>
    </row>
    <row r="269" spans="1:1" ht="24.95" customHeight="1" x14ac:dyDescent="0.25">
      <c r="A269" s="58"/>
    </row>
    <row r="270" spans="1:1" ht="24.95" customHeight="1" x14ac:dyDescent="0.25">
      <c r="A270" s="58"/>
    </row>
    <row r="271" spans="1:1" ht="24.95" customHeight="1" x14ac:dyDescent="0.25">
      <c r="A271" s="58"/>
    </row>
    <row r="272" spans="1:1" ht="24.95" customHeight="1" x14ac:dyDescent="0.25">
      <c r="A272" s="58"/>
    </row>
    <row r="273" spans="1:1" ht="24.95" customHeight="1" x14ac:dyDescent="0.25">
      <c r="A273" s="58"/>
    </row>
    <row r="274" spans="1:1" ht="24.95" customHeight="1" x14ac:dyDescent="0.25">
      <c r="A274" s="58"/>
    </row>
    <row r="275" spans="1:1" ht="24.95" customHeight="1" x14ac:dyDescent="0.25">
      <c r="A275" s="58"/>
    </row>
    <row r="276" spans="1:1" ht="24.95" customHeight="1" x14ac:dyDescent="0.25">
      <c r="A276" s="58"/>
    </row>
    <row r="277" spans="1:1" ht="24.95" customHeight="1" x14ac:dyDescent="0.25">
      <c r="A277" s="58"/>
    </row>
    <row r="278" spans="1:1" ht="24.95" customHeight="1" x14ac:dyDescent="0.25">
      <c r="A278" s="58"/>
    </row>
    <row r="279" spans="1:1" ht="24.95" customHeight="1" x14ac:dyDescent="0.25">
      <c r="A279" s="58"/>
    </row>
    <row r="280" spans="1:1" ht="24.95" customHeight="1" x14ac:dyDescent="0.25">
      <c r="A280" s="58"/>
    </row>
    <row r="281" spans="1:1" ht="24.95" customHeight="1" x14ac:dyDescent="0.25">
      <c r="A281" s="58"/>
    </row>
    <row r="282" spans="1:1" ht="24.95" customHeight="1" x14ac:dyDescent="0.25">
      <c r="A282" s="58"/>
    </row>
    <row r="283" spans="1:1" ht="24.95" customHeight="1" x14ac:dyDescent="0.25">
      <c r="A283" s="58"/>
    </row>
    <row r="284" spans="1:1" ht="24.95" customHeight="1" x14ac:dyDescent="0.25">
      <c r="A284" s="58"/>
    </row>
    <row r="285" spans="1:1" ht="24.95" customHeight="1" x14ac:dyDescent="0.25">
      <c r="A285" s="58"/>
    </row>
    <row r="286" spans="1:1" ht="24.95" customHeight="1" x14ac:dyDescent="0.25">
      <c r="A286" s="58"/>
    </row>
    <row r="287" spans="1:1" ht="24.95" customHeight="1" x14ac:dyDescent="0.25">
      <c r="A287" s="58"/>
    </row>
    <row r="288" spans="1:1" ht="24.95" customHeight="1" x14ac:dyDescent="0.25">
      <c r="A288" s="58"/>
    </row>
    <row r="289" spans="1:1" ht="24.95" customHeight="1" x14ac:dyDescent="0.25">
      <c r="A289" s="58"/>
    </row>
    <row r="290" spans="1:1" ht="24.95" customHeight="1" x14ac:dyDescent="0.25">
      <c r="A290" s="58"/>
    </row>
    <row r="291" spans="1:1" ht="24.95" customHeight="1" x14ac:dyDescent="0.25">
      <c r="A291" s="58"/>
    </row>
    <row r="292" spans="1:1" ht="24.95" customHeight="1" x14ac:dyDescent="0.25">
      <c r="A292" s="58"/>
    </row>
    <row r="293" spans="1:1" ht="24.95" customHeight="1" x14ac:dyDescent="0.25">
      <c r="A293" s="58"/>
    </row>
    <row r="294" spans="1:1" ht="24.95" customHeight="1" x14ac:dyDescent="0.25">
      <c r="A294" s="58"/>
    </row>
    <row r="295" spans="1:1" ht="24.95" customHeight="1" x14ac:dyDescent="0.25">
      <c r="A295" s="58"/>
    </row>
    <row r="296" spans="1:1" ht="24.95" customHeight="1" x14ac:dyDescent="0.25">
      <c r="A296" s="58"/>
    </row>
    <row r="297" spans="1:1" ht="24.95" customHeight="1" x14ac:dyDescent="0.25">
      <c r="A297" s="58"/>
    </row>
    <row r="298" spans="1:1" ht="24.95" customHeight="1" x14ac:dyDescent="0.25">
      <c r="A298" s="58"/>
    </row>
    <row r="299" spans="1:1" ht="24.95" customHeight="1" x14ac:dyDescent="0.25">
      <c r="A299" s="58"/>
    </row>
    <row r="300" spans="1:1" ht="24.95" customHeight="1" x14ac:dyDescent="0.25">
      <c r="A300" s="58"/>
    </row>
    <row r="301" spans="1:1" ht="24.95" customHeight="1" x14ac:dyDescent="0.25">
      <c r="A301" s="58"/>
    </row>
    <row r="302" spans="1:1" ht="24.95" customHeight="1" x14ac:dyDescent="0.25">
      <c r="A302" s="58"/>
    </row>
    <row r="303" spans="1:1" ht="24.95" customHeight="1" x14ac:dyDescent="0.25">
      <c r="A303" s="58"/>
    </row>
    <row r="304" spans="1:1" ht="24.95" customHeight="1" x14ac:dyDescent="0.25">
      <c r="A304" s="58"/>
    </row>
    <row r="305" spans="1:1" ht="24.95" customHeight="1" x14ac:dyDescent="0.25">
      <c r="A305" s="58"/>
    </row>
    <row r="306" spans="1:1" ht="24.95" customHeight="1" x14ac:dyDescent="0.25">
      <c r="A306" s="58"/>
    </row>
    <row r="307" spans="1:1" ht="24.95" customHeight="1" x14ac:dyDescent="0.25">
      <c r="A307" s="58"/>
    </row>
    <row r="308" spans="1:1" ht="24.95" customHeight="1" x14ac:dyDescent="0.25">
      <c r="A308" s="58"/>
    </row>
    <row r="309" spans="1:1" ht="24.95" customHeight="1" x14ac:dyDescent="0.25">
      <c r="A309" s="58"/>
    </row>
    <row r="310" spans="1:1" ht="24.95" customHeight="1" x14ac:dyDescent="0.25">
      <c r="A310" s="58"/>
    </row>
    <row r="311" spans="1:1" ht="24.95" customHeight="1" x14ac:dyDescent="0.25">
      <c r="A311" s="58"/>
    </row>
    <row r="312" spans="1:1" ht="24.95" customHeight="1" x14ac:dyDescent="0.25">
      <c r="A312" s="58"/>
    </row>
    <row r="313" spans="1:1" ht="24.95" customHeight="1" x14ac:dyDescent="0.25">
      <c r="A313" s="58"/>
    </row>
    <row r="314" spans="1:1" ht="24.95" customHeight="1" x14ac:dyDescent="0.25">
      <c r="A314" s="58"/>
    </row>
    <row r="315" spans="1:1" ht="24.95" customHeight="1" x14ac:dyDescent="0.25">
      <c r="A315" s="58"/>
    </row>
    <row r="316" spans="1:1" ht="24.95" customHeight="1" x14ac:dyDescent="0.25">
      <c r="A316" s="58"/>
    </row>
    <row r="317" spans="1:1" ht="24.95" customHeight="1" x14ac:dyDescent="0.25">
      <c r="A317" s="58"/>
    </row>
    <row r="318" spans="1:1" ht="24.95" customHeight="1" x14ac:dyDescent="0.25">
      <c r="A318" s="58"/>
    </row>
    <row r="319" spans="1:1" ht="24.95" customHeight="1" x14ac:dyDescent="0.25">
      <c r="A319" s="58"/>
    </row>
    <row r="320" spans="1:1" ht="24.95" customHeight="1" x14ac:dyDescent="0.25">
      <c r="A320" s="58"/>
    </row>
    <row r="321" spans="1:1" ht="24.95" customHeight="1" x14ac:dyDescent="0.25">
      <c r="A321" s="58"/>
    </row>
    <row r="322" spans="1:1" ht="24.95" customHeight="1" x14ac:dyDescent="0.25">
      <c r="A322" s="58"/>
    </row>
    <row r="323" spans="1:1" ht="24.95" customHeight="1" x14ac:dyDescent="0.25">
      <c r="A323" s="58"/>
    </row>
    <row r="324" spans="1:1" ht="24.95" customHeight="1" x14ac:dyDescent="0.25">
      <c r="A324" s="58"/>
    </row>
    <row r="325" spans="1:1" ht="24.95" customHeight="1" x14ac:dyDescent="0.25">
      <c r="A325" s="58"/>
    </row>
    <row r="326" spans="1:1" ht="24.95" customHeight="1" x14ac:dyDescent="0.25">
      <c r="A326" s="58"/>
    </row>
    <row r="327" spans="1:1" ht="24.95" customHeight="1" x14ac:dyDescent="0.25">
      <c r="A327" s="58"/>
    </row>
    <row r="328" spans="1:1" ht="24.95" customHeight="1" x14ac:dyDescent="0.25">
      <c r="A328" s="58"/>
    </row>
    <row r="329" spans="1:1" ht="24.95" customHeight="1" x14ac:dyDescent="0.25">
      <c r="A329" s="58"/>
    </row>
    <row r="330" spans="1:1" ht="24.95" customHeight="1" x14ac:dyDescent="0.25">
      <c r="A330" s="58"/>
    </row>
    <row r="331" spans="1:1" ht="24.95" customHeight="1" x14ac:dyDescent="0.25">
      <c r="A331" s="58"/>
    </row>
    <row r="332" spans="1:1" ht="24.95" customHeight="1" x14ac:dyDescent="0.25">
      <c r="A332" s="58"/>
    </row>
    <row r="333" spans="1:1" ht="24.95" customHeight="1" x14ac:dyDescent="0.25">
      <c r="A333" s="58"/>
    </row>
    <row r="334" spans="1:1" ht="24.95" customHeight="1" x14ac:dyDescent="0.25">
      <c r="A334" s="58"/>
    </row>
    <row r="335" spans="1:1" ht="24.95" customHeight="1" x14ac:dyDescent="0.25">
      <c r="A335" s="58"/>
    </row>
    <row r="336" spans="1:1" ht="24.95" customHeight="1" x14ac:dyDescent="0.25">
      <c r="A336" s="58"/>
    </row>
    <row r="337" spans="1:1" ht="24.95" customHeight="1" x14ac:dyDescent="0.25">
      <c r="A337" s="58"/>
    </row>
    <row r="338" spans="1:1" ht="24.95" customHeight="1" x14ac:dyDescent="0.25">
      <c r="A338" s="58"/>
    </row>
    <row r="339" spans="1:1" ht="24.95" customHeight="1" x14ac:dyDescent="0.25">
      <c r="A339" s="58"/>
    </row>
    <row r="340" spans="1:1" ht="24.95" customHeight="1" x14ac:dyDescent="0.25">
      <c r="A340" s="58"/>
    </row>
    <row r="341" spans="1:1" ht="24.95" customHeight="1" x14ac:dyDescent="0.25">
      <c r="A341" s="58"/>
    </row>
    <row r="342" spans="1:1" ht="24.95" customHeight="1" x14ac:dyDescent="0.25">
      <c r="A342" s="58"/>
    </row>
    <row r="343" spans="1:1" ht="24.95" customHeight="1" x14ac:dyDescent="0.25">
      <c r="A343" s="58"/>
    </row>
    <row r="344" spans="1:1" ht="24.95" customHeight="1" x14ac:dyDescent="0.25">
      <c r="A344" s="58"/>
    </row>
    <row r="345" spans="1:1" ht="24.95" customHeight="1" x14ac:dyDescent="0.25">
      <c r="A345" s="58"/>
    </row>
    <row r="346" spans="1:1" ht="24.95" customHeight="1" x14ac:dyDescent="0.25">
      <c r="A346" s="58"/>
    </row>
    <row r="347" spans="1:1" ht="24.95" customHeight="1" x14ac:dyDescent="0.25">
      <c r="A347" s="58"/>
    </row>
    <row r="348" spans="1:1" ht="24.95" customHeight="1" x14ac:dyDescent="0.25">
      <c r="A348" s="58"/>
    </row>
    <row r="349" spans="1:1" ht="24.95" customHeight="1" x14ac:dyDescent="0.25">
      <c r="A349" s="58"/>
    </row>
    <row r="350" spans="1:1" ht="24.95" customHeight="1" x14ac:dyDescent="0.25">
      <c r="A350" s="58"/>
    </row>
    <row r="351" spans="1:1" ht="24.95" customHeight="1" x14ac:dyDescent="0.25">
      <c r="A351" s="58"/>
    </row>
    <row r="352" spans="1:1" ht="24.95" customHeight="1" x14ac:dyDescent="0.25">
      <c r="A352" s="58"/>
    </row>
    <row r="353" spans="1:1" ht="24.95" customHeight="1" x14ac:dyDescent="0.25">
      <c r="A353" s="58"/>
    </row>
    <row r="354" spans="1:1" ht="24.95" customHeight="1" x14ac:dyDescent="0.25">
      <c r="A354" s="58"/>
    </row>
    <row r="355" spans="1:1" ht="24.95" customHeight="1" x14ac:dyDescent="0.25">
      <c r="A355" s="58"/>
    </row>
    <row r="356" spans="1:1" ht="24.95" customHeight="1" x14ac:dyDescent="0.25">
      <c r="A356" s="58"/>
    </row>
    <row r="357" spans="1:1" ht="24.95" customHeight="1" x14ac:dyDescent="0.25">
      <c r="A357" s="58"/>
    </row>
    <row r="358" spans="1:1" ht="24.95" customHeight="1" x14ac:dyDescent="0.25">
      <c r="A358" s="58"/>
    </row>
    <row r="359" spans="1:1" ht="24.95" customHeight="1" x14ac:dyDescent="0.25">
      <c r="A359" s="58"/>
    </row>
    <row r="360" spans="1:1" ht="24.95" customHeight="1" x14ac:dyDescent="0.25">
      <c r="A360" s="58"/>
    </row>
    <row r="361" spans="1:1" ht="24.95" customHeight="1" x14ac:dyDescent="0.25">
      <c r="A361" s="58"/>
    </row>
    <row r="362" spans="1:1" ht="24.95" customHeight="1" x14ac:dyDescent="0.25">
      <c r="A362" s="58"/>
    </row>
    <row r="363" spans="1:1" ht="24.95" customHeight="1" x14ac:dyDescent="0.25">
      <c r="A363" s="58"/>
    </row>
    <row r="364" spans="1:1" ht="24.95" customHeight="1" x14ac:dyDescent="0.25">
      <c r="A364" s="58"/>
    </row>
    <row r="365" spans="1:1" ht="24.95" customHeight="1" x14ac:dyDescent="0.25">
      <c r="A365" s="58"/>
    </row>
    <row r="366" spans="1:1" ht="24.95" customHeight="1" x14ac:dyDescent="0.25">
      <c r="A366" s="58"/>
    </row>
    <row r="367" spans="1:1" ht="24.95" customHeight="1" x14ac:dyDescent="0.25">
      <c r="A367" s="58"/>
    </row>
    <row r="368" spans="1:1" ht="24.95" customHeight="1" x14ac:dyDescent="0.25">
      <c r="A368" s="58"/>
    </row>
    <row r="369" spans="1:1" ht="24.95" customHeight="1" x14ac:dyDescent="0.25">
      <c r="A369" s="58"/>
    </row>
    <row r="370" spans="1:1" ht="24.95" customHeight="1" x14ac:dyDescent="0.25">
      <c r="A370" s="58"/>
    </row>
    <row r="371" spans="1:1" ht="24.95" customHeight="1" x14ac:dyDescent="0.25">
      <c r="A371" s="58"/>
    </row>
    <row r="372" spans="1:1" ht="24.95" customHeight="1" x14ac:dyDescent="0.25">
      <c r="A372" s="58"/>
    </row>
    <row r="373" spans="1:1" ht="24.95" customHeight="1" x14ac:dyDescent="0.25">
      <c r="A373" s="58"/>
    </row>
    <row r="374" spans="1:1" ht="24.95" customHeight="1" x14ac:dyDescent="0.25">
      <c r="A374" s="58"/>
    </row>
    <row r="375" spans="1:1" ht="24.95" customHeight="1" x14ac:dyDescent="0.25">
      <c r="A375" s="58"/>
    </row>
    <row r="376" spans="1:1" ht="24.95" customHeight="1" x14ac:dyDescent="0.25">
      <c r="A376" s="58"/>
    </row>
    <row r="377" spans="1:1" ht="24.95" customHeight="1" x14ac:dyDescent="0.25">
      <c r="A377" s="58"/>
    </row>
    <row r="378" spans="1:1" ht="24.95" customHeight="1" x14ac:dyDescent="0.25">
      <c r="A378" s="58"/>
    </row>
    <row r="379" spans="1:1" ht="24.95" customHeight="1" x14ac:dyDescent="0.25">
      <c r="A379" s="58"/>
    </row>
    <row r="380" spans="1:1" ht="24.95" customHeight="1" x14ac:dyDescent="0.25">
      <c r="A380" s="58"/>
    </row>
    <row r="381" spans="1:1" ht="24.95" customHeight="1" x14ac:dyDescent="0.25">
      <c r="A381" s="58"/>
    </row>
    <row r="382" spans="1:1" ht="24.95" customHeight="1" x14ac:dyDescent="0.25">
      <c r="A382" s="58"/>
    </row>
    <row r="383" spans="1:1" ht="24.95" customHeight="1" x14ac:dyDescent="0.25">
      <c r="A383" s="58"/>
    </row>
    <row r="384" spans="1:1" ht="24.95" customHeight="1" x14ac:dyDescent="0.25">
      <c r="A384" s="58"/>
    </row>
    <row r="385" spans="1:1" ht="24.95" customHeight="1" x14ac:dyDescent="0.25">
      <c r="A385" s="58"/>
    </row>
    <row r="386" spans="1:1" ht="24.95" customHeight="1" x14ac:dyDescent="0.25">
      <c r="A386" s="58"/>
    </row>
    <row r="387" spans="1:1" ht="24.95" customHeight="1" x14ac:dyDescent="0.25">
      <c r="A387" s="58"/>
    </row>
    <row r="388" spans="1:1" ht="24.95" customHeight="1" x14ac:dyDescent="0.25">
      <c r="A388" s="58"/>
    </row>
    <row r="389" spans="1:1" ht="24.95" customHeight="1" x14ac:dyDescent="0.25">
      <c r="A389" s="58"/>
    </row>
    <row r="390" spans="1:1" ht="24.95" customHeight="1" x14ac:dyDescent="0.25">
      <c r="A390" s="58"/>
    </row>
    <row r="391" spans="1:1" ht="24.95" customHeight="1" x14ac:dyDescent="0.25">
      <c r="A391" s="58"/>
    </row>
    <row r="392" spans="1:1" ht="24.95" customHeight="1" x14ac:dyDescent="0.25">
      <c r="A392" s="58"/>
    </row>
    <row r="393" spans="1:1" ht="24.95" customHeight="1" x14ac:dyDescent="0.25">
      <c r="A393" s="58"/>
    </row>
    <row r="394" spans="1:1" ht="24.95" customHeight="1" x14ac:dyDescent="0.25">
      <c r="A394" s="58"/>
    </row>
    <row r="395" spans="1:1" ht="24.95" customHeight="1" x14ac:dyDescent="0.25">
      <c r="A395" s="58"/>
    </row>
    <row r="396" spans="1:1" ht="24.95" customHeight="1" x14ac:dyDescent="0.25">
      <c r="A396" s="58"/>
    </row>
    <row r="397" spans="1:1" ht="24.95" customHeight="1" x14ac:dyDescent="0.25">
      <c r="A397" s="58"/>
    </row>
    <row r="398" spans="1:1" ht="24.95" customHeight="1" x14ac:dyDescent="0.25">
      <c r="A398" s="58"/>
    </row>
    <row r="399" spans="1:1" ht="24.95" customHeight="1" x14ac:dyDescent="0.25">
      <c r="A399" s="58"/>
    </row>
    <row r="400" spans="1:1" ht="24.95" customHeight="1" x14ac:dyDescent="0.25">
      <c r="A400" s="58"/>
    </row>
  </sheetData>
  <sortState xmlns:xlrd2="http://schemas.microsoft.com/office/spreadsheetml/2017/richdata2" ref="U35:X40">
    <sortCondition descending="1" ref="V35:V40"/>
  </sortState>
  <mergeCells count="22">
    <mergeCell ref="Q1:S1"/>
    <mergeCell ref="A2:Q2"/>
    <mergeCell ref="A3:A4"/>
    <mergeCell ref="B3:C3"/>
    <mergeCell ref="D3:E3"/>
    <mergeCell ref="F3:G3"/>
    <mergeCell ref="H3:I3"/>
    <mergeCell ref="R3:S3"/>
    <mergeCell ref="A94:O94"/>
    <mergeCell ref="A41:S41"/>
    <mergeCell ref="A45:S45"/>
    <mergeCell ref="A53:S53"/>
    <mergeCell ref="A58:S58"/>
    <mergeCell ref="A65:S65"/>
    <mergeCell ref="A6:S6"/>
    <mergeCell ref="A16:S16"/>
    <mergeCell ref="A23:S23"/>
    <mergeCell ref="A33:S33"/>
    <mergeCell ref="J3:K3"/>
    <mergeCell ref="L3:M3"/>
    <mergeCell ref="N3:O3"/>
    <mergeCell ref="P3:Q3"/>
  </mergeCells>
  <printOptions horizontalCentered="1"/>
  <pageMargins left="0" right="0.23622047244094491" top="0.74803149606299213" bottom="0.74803149606299213" header="0.31496062992125984" footer="0.31496062992125984"/>
  <pageSetup scale="63" firstPageNumber="79" fitToHeight="0" orientation="landscape" r:id="rId1"/>
  <rowBreaks count="1" manualBreakCount="1">
    <brk id="52" max="1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S217"/>
  <sheetViews>
    <sheetView showGridLines="0" view="pageBreakPreview" zoomScaleNormal="90" zoomScaleSheetLayoutView="100" workbookViewId="0">
      <selection sqref="A1:XFD1"/>
    </sheetView>
  </sheetViews>
  <sheetFormatPr defaultColWidth="9.140625" defaultRowHeight="15" x14ac:dyDescent="0.25"/>
  <cols>
    <col min="1" max="1" width="41.85546875" style="57" bestFit="1" customWidth="1"/>
    <col min="2" max="3" width="8.85546875" hidden="1" customWidth="1"/>
    <col min="4" max="5" width="8.85546875" bestFit="1" customWidth="1"/>
    <col min="6" max="6" width="9.5703125" bestFit="1" customWidth="1"/>
    <col min="7" max="7" width="8.7109375" bestFit="1" customWidth="1"/>
    <col min="8" max="8" width="9.5703125" bestFit="1" customWidth="1"/>
    <col min="9" max="9" width="8.7109375" bestFit="1" customWidth="1"/>
    <col min="10" max="10" width="9.5703125" bestFit="1" customWidth="1"/>
    <col min="11" max="11" width="8.7109375" bestFit="1" customWidth="1"/>
    <col min="12" max="12" width="9.5703125" bestFit="1" customWidth="1"/>
    <col min="13" max="13" width="8.7109375" bestFit="1" customWidth="1"/>
    <col min="14" max="17" width="9.5703125" bestFit="1" customWidth="1"/>
    <col min="18" max="18" width="10" bestFit="1" customWidth="1"/>
  </cols>
  <sheetData>
    <row r="1" spans="1:19" ht="15.75" customHeight="1" x14ac:dyDescent="0.25">
      <c r="A1" s="113" t="s">
        <v>404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222"/>
      <c r="R1" s="222"/>
      <c r="S1" s="222"/>
    </row>
    <row r="2" spans="1:19" ht="13.5" customHeight="1" x14ac:dyDescent="0.25">
      <c r="A2" s="183" t="s">
        <v>186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19" ht="12.75" customHeight="1" x14ac:dyDescent="0.25">
      <c r="A3" s="194" t="s">
        <v>53</v>
      </c>
      <c r="B3" s="198" t="s">
        <v>2</v>
      </c>
      <c r="C3" s="198"/>
      <c r="D3" s="198" t="s">
        <v>3</v>
      </c>
      <c r="E3" s="198"/>
      <c r="F3" s="198" t="s">
        <v>4</v>
      </c>
      <c r="G3" s="198"/>
      <c r="H3" s="198" t="s">
        <v>5</v>
      </c>
      <c r="I3" s="198"/>
      <c r="J3" s="198" t="s">
        <v>29</v>
      </c>
      <c r="K3" s="198"/>
      <c r="L3" s="198" t="s">
        <v>30</v>
      </c>
      <c r="M3" s="198"/>
      <c r="N3" s="198" t="s">
        <v>32</v>
      </c>
      <c r="O3" s="198"/>
      <c r="P3" s="198" t="s">
        <v>345</v>
      </c>
      <c r="Q3" s="198"/>
      <c r="R3" s="198" t="s">
        <v>390</v>
      </c>
      <c r="S3" s="198"/>
    </row>
    <row r="4" spans="1:19" x14ac:dyDescent="0.25">
      <c r="A4" s="194"/>
      <c r="B4" s="17" t="s">
        <v>54</v>
      </c>
      <c r="C4" s="17" t="s">
        <v>55</v>
      </c>
      <c r="D4" s="17" t="s">
        <v>54</v>
      </c>
      <c r="E4" s="17" t="s">
        <v>55</v>
      </c>
      <c r="F4" s="17" t="s">
        <v>54</v>
      </c>
      <c r="G4" s="17" t="s">
        <v>55</v>
      </c>
      <c r="H4" s="17" t="s">
        <v>54</v>
      </c>
      <c r="I4" s="17" t="s">
        <v>55</v>
      </c>
      <c r="J4" s="17" t="s">
        <v>54</v>
      </c>
      <c r="K4" s="17" t="s">
        <v>55</v>
      </c>
      <c r="L4" s="17" t="s">
        <v>54</v>
      </c>
      <c r="M4" s="17" t="s">
        <v>55</v>
      </c>
      <c r="N4" s="17" t="s">
        <v>54</v>
      </c>
      <c r="O4" s="17" t="s">
        <v>55</v>
      </c>
      <c r="P4" s="17" t="s">
        <v>54</v>
      </c>
      <c r="Q4" s="17" t="s">
        <v>55</v>
      </c>
      <c r="R4" s="17" t="s">
        <v>54</v>
      </c>
      <c r="S4" s="17" t="s">
        <v>55</v>
      </c>
    </row>
    <row r="5" spans="1:19" x14ac:dyDescent="0.25">
      <c r="A5" s="91">
        <v>1</v>
      </c>
      <c r="B5" s="91">
        <v>4</v>
      </c>
      <c r="C5" s="91">
        <v>5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x14ac:dyDescent="0.25">
      <c r="A6" s="196" t="s">
        <v>187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1:19" x14ac:dyDescent="0.25">
      <c r="A7" s="130" t="s">
        <v>199</v>
      </c>
      <c r="B7" s="131">
        <f>'Table 25 '!B7-'Table 24 '!B7</f>
        <v>-8673</v>
      </c>
      <c r="C7" s="131">
        <f>'Table 25 '!C7-'Table 24 '!C7</f>
        <v>-5157</v>
      </c>
      <c r="D7" s="131">
        <f>'Table 25 '!D7-'Table 24 '!D7</f>
        <v>-11561</v>
      </c>
      <c r="E7" s="131">
        <f>'Table 25 '!E7-'Table 24 '!E7</f>
        <v>-15666</v>
      </c>
      <c r="F7" s="131">
        <f>'Table 25 '!F7-'Table 24 '!F7</f>
        <v>-7029</v>
      </c>
      <c r="G7" s="131">
        <f>'Table 25 '!G7-'Table 24 '!G7</f>
        <v>-5678</v>
      </c>
      <c r="H7" s="131">
        <f>'Table 25 '!H7-'Table 24 '!H7</f>
        <v>-5457</v>
      </c>
      <c r="I7" s="131">
        <f>'Table 25 '!I7-'Table 24 '!I7</f>
        <v>-542</v>
      </c>
      <c r="J7" s="131">
        <f>'Table 25 '!J7-'Table 24 '!J7</f>
        <v>15811</v>
      </c>
      <c r="K7" s="131">
        <f>'Table 25 '!K7-'Table 24 '!K7</f>
        <v>25115</v>
      </c>
      <c r="L7" s="131">
        <f>'Table 25 '!L7-'Table 24 '!L7</f>
        <v>16359</v>
      </c>
      <c r="M7" s="131">
        <f>'Table 25 '!M7-'Table 24 '!M7</f>
        <v>19663</v>
      </c>
      <c r="N7" s="131">
        <f>'Table 25 '!N7-'Table 24 '!N7</f>
        <v>11421</v>
      </c>
      <c r="O7" s="131">
        <f>'Table 25 '!O7-'Table 24 '!O7</f>
        <v>32517</v>
      </c>
      <c r="P7" s="131">
        <f>'Table 25 '!P7-'Table 24 '!P7</f>
        <v>-31124</v>
      </c>
      <c r="Q7" s="131">
        <f>'Table 25 '!Q7-'Table 24 '!Q7</f>
        <v>-65668</v>
      </c>
      <c r="R7" s="131">
        <v>-4987</v>
      </c>
      <c r="S7" s="131">
        <v>-19359</v>
      </c>
    </row>
    <row r="8" spans="1:19" x14ac:dyDescent="0.25">
      <c r="A8" s="59" t="s">
        <v>200</v>
      </c>
      <c r="B8" s="30">
        <f>'Table 25 '!B8-'Table 24 '!B8</f>
        <v>27333</v>
      </c>
      <c r="C8" s="30">
        <f>'Table 25 '!C8-'Table 24 '!C8</f>
        <v>48249</v>
      </c>
      <c r="D8" s="30">
        <f>'Table 25 '!D8-'Table 24 '!D8</f>
        <v>29206</v>
      </c>
      <c r="E8" s="30">
        <f>'Table 25 '!E8-'Table 24 '!E8</f>
        <v>46890</v>
      </c>
      <c r="F8" s="30">
        <f>'Table 25 '!F8-'Table 24 '!F8</f>
        <v>18717</v>
      </c>
      <c r="G8" s="30">
        <f>'Table 25 '!G8-'Table 24 '!G8</f>
        <v>31206</v>
      </c>
      <c r="H8" s="30">
        <f>'Table 25 '!H8-'Table 24 '!H8</f>
        <v>17465</v>
      </c>
      <c r="I8" s="30">
        <f>'Table 25 '!I8-'Table 24 '!I8</f>
        <v>33200</v>
      </c>
      <c r="J8" s="30">
        <f>'Table 25 '!J8-'Table 24 '!J8</f>
        <v>16728</v>
      </c>
      <c r="K8" s="30">
        <f>'Table 25 '!K8-'Table 24 '!K8</f>
        <v>27309</v>
      </c>
      <c r="L8" s="30">
        <f>'Table 25 '!L8-'Table 24 '!L8</f>
        <v>10960</v>
      </c>
      <c r="M8" s="30">
        <f>'Table 25 '!M8-'Table 24 '!M8</f>
        <v>19038</v>
      </c>
      <c r="N8" s="30">
        <f>'Table 25 '!N8-'Table 24 '!N8</f>
        <v>15944</v>
      </c>
      <c r="O8" s="30">
        <f>'Table 25 '!O8-'Table 24 '!O8</f>
        <v>31499</v>
      </c>
      <c r="P8" s="30">
        <f>'Table 25 '!P8-'Table 24 '!P8</f>
        <v>21263</v>
      </c>
      <c r="Q8" s="30">
        <f>'Table 25 '!Q8-'Table 24 '!Q8</f>
        <v>24563</v>
      </c>
      <c r="R8" s="30">
        <v>19472</v>
      </c>
      <c r="S8" s="30">
        <v>30591</v>
      </c>
    </row>
    <row r="9" spans="1:19" x14ac:dyDescent="0.25">
      <c r="A9" s="59" t="s">
        <v>201</v>
      </c>
      <c r="B9" s="30">
        <f>'Table 25 '!B9-'Table 24 '!B9</f>
        <v>3289</v>
      </c>
      <c r="C9" s="30">
        <f>'Table 25 '!C9-'Table 24 '!C9</f>
        <v>5332</v>
      </c>
      <c r="D9" s="30">
        <f>'Table 25 '!D9-'Table 24 '!D9</f>
        <v>6267</v>
      </c>
      <c r="E9" s="30">
        <f>'Table 25 '!E9-'Table 24 '!E9</f>
        <v>8375</v>
      </c>
      <c r="F9" s="30">
        <f>'Table 25 '!F9-'Table 24 '!F9</f>
        <v>4946</v>
      </c>
      <c r="G9" s="30">
        <f>'Table 25 '!G9-'Table 24 '!G9</f>
        <v>7831</v>
      </c>
      <c r="H9" s="30">
        <f>'Table 25 '!H9-'Table 24 '!H9</f>
        <v>6213</v>
      </c>
      <c r="I9" s="30">
        <f>'Table 25 '!I9-'Table 24 '!I9</f>
        <v>13496</v>
      </c>
      <c r="J9" s="30">
        <f>'Table 25 '!J9-'Table 24 '!J9</f>
        <v>3269</v>
      </c>
      <c r="K9" s="30">
        <f>'Table 25 '!K9-'Table 24 '!K9</f>
        <v>6686</v>
      </c>
      <c r="L9" s="30">
        <f>'Table 25 '!L9-'Table 24 '!L9</f>
        <v>5163</v>
      </c>
      <c r="M9" s="30">
        <f>'Table 25 '!M9-'Table 24 '!M9</f>
        <v>9235</v>
      </c>
      <c r="N9" s="30">
        <f>'Table 25 '!N9-'Table 24 '!N9</f>
        <v>6133</v>
      </c>
      <c r="O9" s="30">
        <f>'Table 25 '!O9-'Table 24 '!O9</f>
        <v>22228</v>
      </c>
      <c r="P9" s="30">
        <f>'Table 25 '!P9-'Table 24 '!P9</f>
        <v>-4452</v>
      </c>
      <c r="Q9" s="30">
        <f>'Table 25 '!Q9-'Table 24 '!Q9</f>
        <v>-3816</v>
      </c>
      <c r="R9" s="30">
        <v>-4694</v>
      </c>
      <c r="S9" s="30">
        <v>-5389</v>
      </c>
    </row>
    <row r="10" spans="1:19" x14ac:dyDescent="0.25">
      <c r="A10" s="59" t="s">
        <v>202</v>
      </c>
      <c r="B10" s="30">
        <f>'Table 25 '!B10-'Table 24 '!B10</f>
        <v>-562194</v>
      </c>
      <c r="C10" s="30">
        <f>'Table 25 '!C10-'Table 24 '!C10</f>
        <v>-538278</v>
      </c>
      <c r="D10" s="30">
        <f>'Table 25 '!D10-'Table 24 '!D10</f>
        <v>-663670</v>
      </c>
      <c r="E10" s="30">
        <f>'Table 25 '!E10-'Table 24 '!E10</f>
        <v>-598344</v>
      </c>
      <c r="F10" s="30">
        <f>'Table 25 '!F10-'Table 24 '!F10</f>
        <v>-634930</v>
      </c>
      <c r="G10" s="30">
        <f>'Table 25 '!G10-'Table 24 '!G10</f>
        <v>-629526</v>
      </c>
      <c r="H10" s="30">
        <f>'Table 25 '!H10-'Table 24 '!H10</f>
        <v>-612714</v>
      </c>
      <c r="I10" s="30">
        <f>'Table 25 '!I10-'Table 24 '!I10</f>
        <v>-721510</v>
      </c>
      <c r="J10" s="30">
        <f>'Table 25 '!J10-'Table 24 '!J10</f>
        <v>-596149</v>
      </c>
      <c r="K10" s="30">
        <f>'Table 25 '!K10-'Table 24 '!K10</f>
        <v>-621304</v>
      </c>
      <c r="L10" s="30">
        <f>'Table 25 '!L10-'Table 24 '!L10</f>
        <v>-301970</v>
      </c>
      <c r="M10" s="30">
        <f>'Table 25 '!M10-'Table 24 '!M10</f>
        <v>-348533</v>
      </c>
      <c r="N10" s="30">
        <f>'Table 25 '!N10-'Table 24 '!N10</f>
        <v>-466764</v>
      </c>
      <c r="O10" s="30">
        <f>'Table 25 '!O10-'Table 24 '!O10</f>
        <v>-623628</v>
      </c>
      <c r="P10" s="30">
        <f>'Table 25 '!P10-'Table 24 '!P10</f>
        <v>-456369</v>
      </c>
      <c r="Q10" s="30">
        <f>'Table 25 '!Q10-'Table 24 '!Q10</f>
        <v>-791090</v>
      </c>
      <c r="R10" s="30">
        <v>75308</v>
      </c>
      <c r="S10" s="30">
        <v>-63648</v>
      </c>
    </row>
    <row r="11" spans="1:19" x14ac:dyDescent="0.25">
      <c r="A11" s="59" t="s">
        <v>203</v>
      </c>
      <c r="B11" s="30">
        <f>'Table 25 '!B11-'Table 24 '!B11</f>
        <v>-82094</v>
      </c>
      <c r="C11" s="30">
        <f>'Table 25 '!C11-'Table 24 '!C11</f>
        <v>-55772</v>
      </c>
      <c r="D11" s="30">
        <f>'Table 25 '!D11-'Table 24 '!D11</f>
        <v>-114094</v>
      </c>
      <c r="E11" s="30">
        <f>'Table 25 '!E11-'Table 24 '!E11</f>
        <v>-80203</v>
      </c>
      <c r="F11" s="30">
        <f>'Table 25 '!F11-'Table 24 '!F11</f>
        <v>-138451</v>
      </c>
      <c r="G11" s="30">
        <f>'Table 25 '!G11-'Table 24 '!G11</f>
        <v>-98311</v>
      </c>
      <c r="H11" s="30">
        <f>'Table 25 '!H11-'Table 24 '!H11</f>
        <v>-163680</v>
      </c>
      <c r="I11" s="30">
        <f>'Table 25 '!I11-'Table 24 '!I11</f>
        <v>-135360</v>
      </c>
      <c r="J11" s="30">
        <f>'Table 25 '!J11-'Table 24 '!J11</f>
        <v>-166981</v>
      </c>
      <c r="K11" s="30">
        <f>'Table 25 '!K11-'Table 24 '!K11</f>
        <v>-110147</v>
      </c>
      <c r="L11" s="30">
        <f>'Table 25 '!L11-'Table 24 '!L11</f>
        <v>-207126</v>
      </c>
      <c r="M11" s="30">
        <f>'Table 25 '!M11-'Table 24 '!M11</f>
        <v>-107626</v>
      </c>
      <c r="N11" s="30">
        <f>'Table 25 '!N11-'Table 24 '!N11</f>
        <v>-305393</v>
      </c>
      <c r="O11" s="30">
        <f>'Table 25 '!O11-'Table 24 '!O11</f>
        <v>-251247</v>
      </c>
      <c r="P11" s="30">
        <f>'Table 25 '!P11-'Table 24 '!P11</f>
        <v>-359252</v>
      </c>
      <c r="Q11" s="30">
        <f>'Table 25 '!Q11-'Table 24 '!Q11</f>
        <v>-360727</v>
      </c>
      <c r="R11" s="30">
        <v>-152404</v>
      </c>
      <c r="S11" s="30">
        <v>-131051</v>
      </c>
    </row>
    <row r="12" spans="1:19" x14ac:dyDescent="0.25">
      <c r="A12" s="59" t="s">
        <v>204</v>
      </c>
      <c r="B12" s="30">
        <f>'Table 25 '!B12-'Table 24 '!B12</f>
        <v>-2147</v>
      </c>
      <c r="C12" s="30">
        <f>'Table 25 '!C12-'Table 24 '!C12</f>
        <v>-2877</v>
      </c>
      <c r="D12" s="30">
        <f>'Table 25 '!D12-'Table 24 '!D12</f>
        <v>-1382</v>
      </c>
      <c r="E12" s="30">
        <f>'Table 25 '!E12-'Table 24 '!E12</f>
        <v>-1840</v>
      </c>
      <c r="F12" s="30">
        <f>'Table 25 '!F12-'Table 24 '!F12</f>
        <v>474</v>
      </c>
      <c r="G12" s="30">
        <f>'Table 25 '!G12-'Table 24 '!G12</f>
        <v>598</v>
      </c>
      <c r="H12" s="30">
        <f>'Table 25 '!H12-'Table 24 '!H12</f>
        <v>868</v>
      </c>
      <c r="I12" s="30">
        <f>'Table 25 '!I12-'Table 24 '!I12</f>
        <v>1294</v>
      </c>
      <c r="J12" s="30">
        <f>'Table 25 '!J12-'Table 24 '!J12</f>
        <v>-50</v>
      </c>
      <c r="K12" s="30">
        <f>'Table 25 '!K12-'Table 24 '!K12</f>
        <v>-11</v>
      </c>
      <c r="L12" s="30">
        <f>'Table 25 '!L12-'Table 24 '!L12</f>
        <v>26</v>
      </c>
      <c r="M12" s="30">
        <f>'Table 25 '!M12-'Table 24 '!M12</f>
        <v>413</v>
      </c>
      <c r="N12" s="30">
        <f>'Table 25 '!N12-'Table 24 '!N12</f>
        <v>-483</v>
      </c>
      <c r="O12" s="30">
        <f>'Table 25 '!O12-'Table 24 '!O12</f>
        <v>-322</v>
      </c>
      <c r="P12" s="30">
        <f>'Table 25 '!P12-'Table 24 '!P12</f>
        <v>-1867</v>
      </c>
      <c r="Q12" s="30">
        <f>'Table 25 '!Q12-'Table 24 '!Q12</f>
        <v>-2167</v>
      </c>
      <c r="R12" s="30">
        <v>-924</v>
      </c>
      <c r="S12" s="30">
        <v>-1422</v>
      </c>
    </row>
    <row r="13" spans="1:19" x14ac:dyDescent="0.25">
      <c r="A13" s="60" t="s">
        <v>205</v>
      </c>
      <c r="B13" s="30">
        <f>'Table 25 '!B13-'Table 24 '!B13</f>
        <v>-5646</v>
      </c>
      <c r="C13" s="30">
        <f>'Table 25 '!C13-'Table 24 '!C13</f>
        <v>-4888</v>
      </c>
      <c r="D13" s="30">
        <f>'Table 25 '!D13-'Table 24 '!D13</f>
        <v>-7739</v>
      </c>
      <c r="E13" s="30">
        <f>'Table 25 '!E13-'Table 24 '!E13</f>
        <v>-6586</v>
      </c>
      <c r="F13" s="30">
        <f>'Table 25 '!F13-'Table 24 '!F13</f>
        <v>-6216</v>
      </c>
      <c r="G13" s="30">
        <f>'Table 25 '!G13-'Table 24 '!G13</f>
        <v>-5285</v>
      </c>
      <c r="H13" s="30">
        <f>'Table 25 '!H13-'Table 24 '!H13</f>
        <v>-4559</v>
      </c>
      <c r="I13" s="30">
        <f>'Table 25 '!I13-'Table 24 '!I13</f>
        <v>-4583</v>
      </c>
      <c r="J13" s="30">
        <f>'Table 25 '!J13-'Table 24 '!J13</f>
        <v>-6731</v>
      </c>
      <c r="K13" s="30">
        <f>'Table 25 '!K13-'Table 24 '!K13</f>
        <v>-6006</v>
      </c>
      <c r="L13" s="30">
        <f>'Table 25 '!L13-'Table 24 '!L13</f>
        <v>-6048</v>
      </c>
      <c r="M13" s="30">
        <f>'Table 25 '!M13-'Table 24 '!M13</f>
        <v>-5352</v>
      </c>
      <c r="N13" s="30">
        <f>'Table 25 '!N13-'Table 24 '!N13</f>
        <v>-7910</v>
      </c>
      <c r="O13" s="30">
        <f>'Table 25 '!O13-'Table 24 '!O13</f>
        <v>-9815</v>
      </c>
      <c r="P13" s="30">
        <f>'Table 25 '!P13-'Table 24 '!P13</f>
        <v>-19546</v>
      </c>
      <c r="Q13" s="30">
        <f>'Table 25 '!Q13-'Table 24 '!Q13</f>
        <v>-26057</v>
      </c>
      <c r="R13" s="30">
        <v>-2852</v>
      </c>
      <c r="S13" s="30">
        <v>-4971</v>
      </c>
    </row>
    <row r="14" spans="1:19" x14ac:dyDescent="0.25">
      <c r="A14" s="60" t="s">
        <v>206</v>
      </c>
      <c r="B14" s="30">
        <f>'Table 25 '!B14-'Table 24 '!B14</f>
        <v>15548</v>
      </c>
      <c r="C14" s="30">
        <f>'Table 25 '!C14-'Table 24 '!C14</f>
        <v>65976</v>
      </c>
      <c r="D14" s="30">
        <f>'Table 25 '!D14-'Table 24 '!D14</f>
        <v>17226</v>
      </c>
      <c r="E14" s="30">
        <f>'Table 25 '!E14-'Table 24 '!E14</f>
        <v>68349</v>
      </c>
      <c r="F14" s="30">
        <f>'Table 25 '!F14-'Table 24 '!F14</f>
        <v>21068</v>
      </c>
      <c r="G14" s="30">
        <f>'Table 25 '!G14-'Table 24 '!G14</f>
        <v>84262</v>
      </c>
      <c r="H14" s="30">
        <f>'Table 25 '!H14-'Table 24 '!H14</f>
        <v>21815</v>
      </c>
      <c r="I14" s="30">
        <f>'Table 25 '!I14-'Table 24 '!I14</f>
        <v>95353</v>
      </c>
      <c r="J14" s="30">
        <f>'Table 25 '!J14-'Table 24 '!J14</f>
        <v>21355</v>
      </c>
      <c r="K14" s="30">
        <f>'Table 25 '!K14-'Table 24 '!K14</f>
        <v>84254</v>
      </c>
      <c r="L14" s="30">
        <f>'Table 25 '!L14-'Table 24 '!L14</f>
        <v>7290</v>
      </c>
      <c r="M14" s="30">
        <f>'Table 25 '!M14-'Table 24 '!M14</f>
        <v>36823</v>
      </c>
      <c r="N14" s="30">
        <f>'Table 25 '!N14-'Table 24 '!N14</f>
        <v>5183</v>
      </c>
      <c r="O14" s="30">
        <f>'Table 25 '!O14-'Table 24 '!O14</f>
        <v>38401</v>
      </c>
      <c r="P14" s="30">
        <f>'Table 25 '!P14-'Table 24 '!P14</f>
        <v>3589</v>
      </c>
      <c r="Q14" s="30">
        <f>'Table 25 '!Q14-'Table 24 '!Q14</f>
        <v>37417</v>
      </c>
      <c r="R14" s="30">
        <v>-1611</v>
      </c>
      <c r="S14" s="30">
        <v>10589</v>
      </c>
    </row>
    <row r="15" spans="1:19" x14ac:dyDescent="0.25">
      <c r="A15" s="61" t="s">
        <v>59</v>
      </c>
      <c r="B15" s="62">
        <f>SUM(B7:B14)</f>
        <v>-614584</v>
      </c>
      <c r="C15" s="62">
        <f t="shared" ref="C15:O15" si="0">SUM(C7:C14)</f>
        <v>-487415</v>
      </c>
      <c r="D15" s="62">
        <f t="shared" si="0"/>
        <v>-745747</v>
      </c>
      <c r="E15" s="62">
        <f t="shared" si="0"/>
        <v>-579025</v>
      </c>
      <c r="F15" s="62">
        <f t="shared" si="0"/>
        <v>-741421</v>
      </c>
      <c r="G15" s="62">
        <f t="shared" si="0"/>
        <v>-614903</v>
      </c>
      <c r="H15" s="62">
        <f t="shared" si="0"/>
        <v>-740049</v>
      </c>
      <c r="I15" s="62">
        <f t="shared" si="0"/>
        <v>-718652</v>
      </c>
      <c r="J15" s="62">
        <f t="shared" si="0"/>
        <v>-712748</v>
      </c>
      <c r="K15" s="62">
        <f t="shared" si="0"/>
        <v>-594104</v>
      </c>
      <c r="L15" s="62">
        <f t="shared" si="0"/>
        <v>-475346</v>
      </c>
      <c r="M15" s="62">
        <f t="shared" si="0"/>
        <v>-376339</v>
      </c>
      <c r="N15" s="62">
        <f t="shared" si="0"/>
        <v>-741869</v>
      </c>
      <c r="O15" s="62">
        <f t="shared" si="0"/>
        <v>-760367</v>
      </c>
      <c r="P15" s="62">
        <f>SUM(P7:P14)</f>
        <v>-847758</v>
      </c>
      <c r="Q15" s="62">
        <f t="shared" ref="Q15:S15" si="1">SUM(Q7:Q14)</f>
        <v>-1187545</v>
      </c>
      <c r="R15" s="62">
        <f t="shared" si="1"/>
        <v>-72692</v>
      </c>
      <c r="S15" s="62">
        <f t="shared" si="1"/>
        <v>-184660</v>
      </c>
    </row>
    <row r="16" spans="1:19" x14ac:dyDescent="0.25">
      <c r="A16" s="196" t="s">
        <v>188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</row>
    <row r="17" spans="1:19" x14ac:dyDescent="0.25">
      <c r="A17" s="130" t="s">
        <v>207</v>
      </c>
      <c r="B17" s="131">
        <f>'Table 25 '!B17-'Table 24 '!B17</f>
        <v>157879</v>
      </c>
      <c r="C17" s="131">
        <f>'Table 25 '!C17-'Table 24 '!C17</f>
        <v>119560</v>
      </c>
      <c r="D17" s="131">
        <f>'Table 25 '!D17-'Table 24 '!D17</f>
        <v>139703</v>
      </c>
      <c r="E17" s="131">
        <f>'Table 25 '!E17-'Table 24 '!E17</f>
        <v>108153</v>
      </c>
      <c r="F17" s="131">
        <f>'Table 25 '!F17-'Table 24 '!F17</f>
        <v>158264</v>
      </c>
      <c r="G17" s="131">
        <f>'Table 25 '!G17-'Table 24 '!G17</f>
        <v>170807</v>
      </c>
      <c r="H17" s="131">
        <f>'Table 25 '!H17-'Table 24 '!H17</f>
        <v>180362</v>
      </c>
      <c r="I17" s="131">
        <f>'Table 25 '!I17-'Table 24 '!I17</f>
        <v>240984</v>
      </c>
      <c r="J17" s="131">
        <f>'Table 25 '!J17-'Table 24 '!J17</f>
        <v>172879</v>
      </c>
      <c r="K17" s="131">
        <f>'Table 25 '!K17-'Table 24 '!K17</f>
        <v>197451</v>
      </c>
      <c r="L17" s="131">
        <f>'Table 25 '!L17-'Table 24 '!L17</f>
        <v>126697</v>
      </c>
      <c r="M17" s="131">
        <f>'Table 25 '!M17-'Table 24 '!M17</f>
        <v>112897</v>
      </c>
      <c r="N17" s="131">
        <f>'Table 25 '!N17-'Table 24 '!N17</f>
        <v>173807</v>
      </c>
      <c r="O17" s="131">
        <f>'Table 25 '!O17-'Table 24 '!O17</f>
        <v>294757</v>
      </c>
      <c r="P17" s="131">
        <f>'Table 25 '!P17-'Table 24 '!P17</f>
        <v>209749</v>
      </c>
      <c r="Q17" s="131">
        <f>'Table 25 '!Q17-'Table 24 '!Q17</f>
        <v>271221</v>
      </c>
      <c r="R17" s="131">
        <v>176878</v>
      </c>
      <c r="S17" s="131">
        <v>178789</v>
      </c>
    </row>
    <row r="18" spans="1:19" x14ac:dyDescent="0.25">
      <c r="A18" s="59" t="s">
        <v>208</v>
      </c>
      <c r="B18" s="30">
        <f>'Table 25 '!B18-'Table 24 '!B18</f>
        <v>44577</v>
      </c>
      <c r="C18" s="30">
        <f>'Table 25 '!C18-'Table 24 '!C18</f>
        <v>45291</v>
      </c>
      <c r="D18" s="30">
        <f>'Table 25 '!D18-'Table 24 '!D18</f>
        <v>51896</v>
      </c>
      <c r="E18" s="30">
        <f>'Table 25 '!E18-'Table 24 '!E18</f>
        <v>49734</v>
      </c>
      <c r="F18" s="30">
        <f>'Table 25 '!F18-'Table 24 '!F18</f>
        <v>58360</v>
      </c>
      <c r="G18" s="30">
        <f>'Table 25 '!G18-'Table 24 '!G18</f>
        <v>75872</v>
      </c>
      <c r="H18" s="30">
        <f>'Table 25 '!H18-'Table 24 '!H18</f>
        <v>66420</v>
      </c>
      <c r="I18" s="30">
        <f>'Table 25 '!I18-'Table 24 '!I18</f>
        <v>99207</v>
      </c>
      <c r="J18" s="30">
        <f>'Table 25 '!J18-'Table 24 '!J18</f>
        <v>67791</v>
      </c>
      <c r="K18" s="30">
        <f>'Table 25 '!K18-'Table 24 '!K18</f>
        <v>74929</v>
      </c>
      <c r="L18" s="30">
        <f>'Table 25 '!L18-'Table 24 '!L18</f>
        <v>51424</v>
      </c>
      <c r="M18" s="30">
        <f>'Table 25 '!M18-'Table 24 '!M18</f>
        <v>50881</v>
      </c>
      <c r="N18" s="30">
        <f>'Table 25 '!N18-'Table 24 '!N18</f>
        <v>60036</v>
      </c>
      <c r="O18" s="30">
        <f>'Table 25 '!O18-'Table 24 '!O18</f>
        <v>93828</v>
      </c>
      <c r="P18" s="30">
        <f>'Table 25 '!P18-'Table 24 '!P18</f>
        <v>22633</v>
      </c>
      <c r="Q18" s="30">
        <f>'Table 25 '!Q18-'Table 24 '!Q18</f>
        <v>36392</v>
      </c>
      <c r="R18" s="30">
        <v>20878</v>
      </c>
      <c r="S18" s="30">
        <v>29250</v>
      </c>
    </row>
    <row r="19" spans="1:19" x14ac:dyDescent="0.25">
      <c r="A19" s="59" t="s">
        <v>209</v>
      </c>
      <c r="B19" s="30">
        <f>'Table 25 '!B19-'Table 24 '!B19</f>
        <v>2215</v>
      </c>
      <c r="C19" s="30">
        <f>'Table 25 '!C19-'Table 24 '!C19</f>
        <v>1399</v>
      </c>
      <c r="D19" s="30">
        <f>'Table 25 '!D19-'Table 24 '!D19</f>
        <v>1760</v>
      </c>
      <c r="E19" s="30">
        <f>'Table 25 '!E19-'Table 24 '!E19</f>
        <v>1050</v>
      </c>
      <c r="F19" s="30">
        <f>'Table 25 '!F19-'Table 24 '!F19</f>
        <v>2256</v>
      </c>
      <c r="G19" s="30">
        <f>'Table 25 '!G19-'Table 24 '!G19</f>
        <v>1520</v>
      </c>
      <c r="H19" s="30">
        <f>'Table 25 '!H19-'Table 24 '!H19</f>
        <v>1454</v>
      </c>
      <c r="I19" s="30">
        <f>'Table 25 '!I19-'Table 24 '!I19</f>
        <v>1135</v>
      </c>
      <c r="J19" s="30">
        <f>'Table 25 '!J19-'Table 24 '!J19</f>
        <v>1807</v>
      </c>
      <c r="K19" s="30">
        <f>'Table 25 '!K19-'Table 24 '!K19</f>
        <v>1198</v>
      </c>
      <c r="L19" s="30">
        <f>'Table 25 '!L19-'Table 24 '!L19</f>
        <v>1766</v>
      </c>
      <c r="M19" s="30">
        <f>'Table 25 '!M19-'Table 24 '!M19</f>
        <v>982</v>
      </c>
      <c r="N19" s="30">
        <f>'Table 25 '!N19-'Table 24 '!N19</f>
        <v>1973</v>
      </c>
      <c r="O19" s="30">
        <f>'Table 25 '!O19-'Table 24 '!O19</f>
        <v>1567</v>
      </c>
      <c r="P19" s="30">
        <f>'Table 25 '!P19-'Table 24 '!P19</f>
        <v>1817</v>
      </c>
      <c r="Q19" s="30">
        <f>'Table 25 '!Q19-'Table 24 '!Q19</f>
        <v>1991</v>
      </c>
      <c r="R19" s="30">
        <v>1493</v>
      </c>
      <c r="S19" s="30">
        <v>1924</v>
      </c>
    </row>
    <row r="20" spans="1:19" x14ac:dyDescent="0.25">
      <c r="A20" s="59" t="s">
        <v>210</v>
      </c>
      <c r="B20" s="30">
        <f>'Table 25 '!B20-'Table 24 '!B20</f>
        <v>1039343</v>
      </c>
      <c r="C20" s="30">
        <f>'Table 25 '!C20-'Table 24 '!C20</f>
        <v>487608</v>
      </c>
      <c r="D20" s="30">
        <f>'Table 25 '!D20-'Table 24 '!D20</f>
        <v>1173186</v>
      </c>
      <c r="E20" s="30">
        <f>'Table 25 '!E20-'Table 24 '!E20</f>
        <v>558906</v>
      </c>
      <c r="F20" s="30">
        <f>'Table 25 '!F20-'Table 24 '!F20</f>
        <v>929015</v>
      </c>
      <c r="G20" s="30">
        <f>'Table 25 '!G20-'Table 24 '!G20</f>
        <v>494196</v>
      </c>
      <c r="H20" s="30">
        <f>'Table 25 '!H20-'Table 24 '!H20</f>
        <v>342131</v>
      </c>
      <c r="I20" s="30">
        <f>'Table 25 '!I20-'Table 24 '!I20</f>
        <v>196267</v>
      </c>
      <c r="J20" s="30">
        <f>'Table 25 '!J20-'Table 24 '!J20</f>
        <v>636273</v>
      </c>
      <c r="K20" s="30">
        <f>'Table 25 '!K20-'Table 24 '!K20</f>
        <v>230788</v>
      </c>
      <c r="L20" s="30">
        <f>'Table 25 '!L20-'Table 24 '!L20</f>
        <v>295792</v>
      </c>
      <c r="M20" s="30">
        <f>'Table 25 '!M20-'Table 24 '!M20</f>
        <v>120602</v>
      </c>
      <c r="N20" s="30">
        <f>'Table 25 '!N20-'Table 24 '!N20</f>
        <v>846583</v>
      </c>
      <c r="O20" s="30">
        <f>'Table 25 '!O20-'Table 24 '!O20</f>
        <v>422841</v>
      </c>
      <c r="P20" s="30">
        <f>'Table 25 '!P20-'Table 24 '!P20</f>
        <v>1421514</v>
      </c>
      <c r="Q20" s="30">
        <f>'Table 25 '!Q20-'Table 24 '!Q20</f>
        <v>592104</v>
      </c>
      <c r="R20" s="30">
        <v>1073026</v>
      </c>
      <c r="S20" s="30">
        <v>433211</v>
      </c>
    </row>
    <row r="21" spans="1:19" x14ac:dyDescent="0.25">
      <c r="A21" s="59" t="s">
        <v>211</v>
      </c>
      <c r="B21" s="30">
        <f>'Table 25 '!B21-'Table 24 '!B21</f>
        <v>523865</v>
      </c>
      <c r="C21" s="30">
        <f>'Table 25 '!C21-'Table 24 '!C21</f>
        <v>250874</v>
      </c>
      <c r="D21" s="30">
        <f>'Table 25 '!D21-'Table 24 '!D21</f>
        <v>152588</v>
      </c>
      <c r="E21" s="30">
        <f>'Table 25 '!E21-'Table 24 '!E21</f>
        <v>71719</v>
      </c>
      <c r="F21" s="30">
        <f>'Table 25 '!F21-'Table 24 '!F21</f>
        <v>309172</v>
      </c>
      <c r="G21" s="30">
        <f>'Table 25 '!G21-'Table 24 '!G21</f>
        <v>148867</v>
      </c>
      <c r="H21" s="30">
        <f>'Table 25 '!H21-'Table 24 '!H21</f>
        <v>407334</v>
      </c>
      <c r="I21" s="30">
        <f>'Table 25 '!I21-'Table 24 '!I21</f>
        <v>243370</v>
      </c>
      <c r="J21" s="30">
        <f>'Table 25 '!J21-'Table 24 '!J21</f>
        <v>806533</v>
      </c>
      <c r="K21" s="30">
        <f>'Table 25 '!K21-'Table 24 '!K21</f>
        <v>431506</v>
      </c>
      <c r="L21" s="30">
        <f>'Table 25 '!L21-'Table 24 '!L21</f>
        <v>490482</v>
      </c>
      <c r="M21" s="30">
        <f>'Table 25 '!M21-'Table 24 '!M21</f>
        <v>201234</v>
      </c>
      <c r="N21" s="30">
        <f>'Table 25 '!N21-'Table 24 '!N21</f>
        <v>1416745</v>
      </c>
      <c r="O21" s="30">
        <f>'Table 25 '!O21-'Table 24 '!O21</f>
        <v>813751</v>
      </c>
      <c r="P21" s="30">
        <f>'Table 25 '!P21-'Table 24 '!P21</f>
        <v>1587589</v>
      </c>
      <c r="Q21" s="30">
        <f>'Table 25 '!Q21-'Table 24 '!Q21</f>
        <v>1152886</v>
      </c>
      <c r="R21" s="30">
        <v>1621255</v>
      </c>
      <c r="S21" s="30">
        <v>1090195</v>
      </c>
    </row>
    <row r="22" spans="1:19" x14ac:dyDescent="0.25">
      <c r="A22" s="61" t="s">
        <v>59</v>
      </c>
      <c r="B22" s="63">
        <f>SUM(B17:B21)</f>
        <v>1767879</v>
      </c>
      <c r="C22" s="63">
        <f t="shared" ref="C22:O22" si="2">SUM(C17:C21)</f>
        <v>904732</v>
      </c>
      <c r="D22" s="63">
        <f t="shared" si="2"/>
        <v>1519133</v>
      </c>
      <c r="E22" s="63">
        <f t="shared" si="2"/>
        <v>789562</v>
      </c>
      <c r="F22" s="63">
        <f t="shared" si="2"/>
        <v>1457067</v>
      </c>
      <c r="G22" s="63">
        <f t="shared" si="2"/>
        <v>891262</v>
      </c>
      <c r="H22" s="63">
        <f t="shared" si="2"/>
        <v>997701</v>
      </c>
      <c r="I22" s="63">
        <f t="shared" si="2"/>
        <v>780963</v>
      </c>
      <c r="J22" s="63">
        <f t="shared" si="2"/>
        <v>1685283</v>
      </c>
      <c r="K22" s="63">
        <f t="shared" si="2"/>
        <v>935872</v>
      </c>
      <c r="L22" s="63">
        <f t="shared" si="2"/>
        <v>966161</v>
      </c>
      <c r="M22" s="63">
        <f t="shared" si="2"/>
        <v>486596</v>
      </c>
      <c r="N22" s="63">
        <f t="shared" si="2"/>
        <v>2499144</v>
      </c>
      <c r="O22" s="63">
        <f t="shared" si="2"/>
        <v>1626744</v>
      </c>
      <c r="P22" s="63">
        <f>SUM(P17:P21)</f>
        <v>3243302</v>
      </c>
      <c r="Q22" s="63">
        <f t="shared" ref="Q22:S22" si="3">SUM(Q17:Q21)</f>
        <v>2054594</v>
      </c>
      <c r="R22" s="63">
        <f t="shared" si="3"/>
        <v>2893530</v>
      </c>
      <c r="S22" s="63">
        <f t="shared" si="3"/>
        <v>1733369</v>
      </c>
    </row>
    <row r="23" spans="1:19" x14ac:dyDescent="0.25">
      <c r="A23" s="196" t="s">
        <v>189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</row>
    <row r="24" spans="1:19" x14ac:dyDescent="0.25">
      <c r="A24" s="59" t="s">
        <v>212</v>
      </c>
      <c r="B24" s="30">
        <f>'Table 25 '!B24-'Table 24 '!B24</f>
        <v>350754</v>
      </c>
      <c r="C24" s="30">
        <f>'Table 25 '!C24-'Table 24 '!C24</f>
        <v>287016</v>
      </c>
      <c r="D24" s="30">
        <f>'Table 25 '!D24-'Table 24 '!D24</f>
        <v>364592</v>
      </c>
      <c r="E24" s="30">
        <f>'Table 25 '!E24-'Table 24 '!E24</f>
        <v>302804</v>
      </c>
      <c r="F24" s="30">
        <f>'Table 25 '!F24-'Table 24 '!F24</f>
        <v>356334</v>
      </c>
      <c r="G24" s="30">
        <f>'Table 25 '!G24-'Table 24 '!G24</f>
        <v>310562</v>
      </c>
      <c r="H24" s="30">
        <f>'Table 25 '!H24-'Table 24 '!H24</f>
        <v>176921</v>
      </c>
      <c r="I24" s="30">
        <f>'Table 25 '!I24-'Table 24 '!I24</f>
        <v>177676</v>
      </c>
      <c r="J24" s="30">
        <f>'Table 25 '!J24-'Table 24 '!J24</f>
        <v>212350</v>
      </c>
      <c r="K24" s="30">
        <f>'Table 25 '!K24-'Table 24 '!K24</f>
        <v>184375</v>
      </c>
      <c r="L24" s="30">
        <f>'Table 25 '!L24-'Table 24 '!L24</f>
        <v>216845</v>
      </c>
      <c r="M24" s="30">
        <f>'Table 25 '!M24-'Table 24 '!M24</f>
        <v>172688</v>
      </c>
      <c r="N24" s="30">
        <f>'Table 25 '!N24-'Table 24 '!N24</f>
        <v>173244</v>
      </c>
      <c r="O24" s="30">
        <f>'Table 25 '!O24-'Table 24 '!O24</f>
        <v>202257</v>
      </c>
      <c r="P24" s="30">
        <f>'Table 25 '!P24-'Table 24 '!P24</f>
        <v>133141</v>
      </c>
      <c r="Q24" s="30">
        <f>'Table 25 '!Q24-'Table 24 '!Q24</f>
        <v>131812</v>
      </c>
      <c r="R24" s="30">
        <v>241377</v>
      </c>
      <c r="S24" s="30">
        <v>225547</v>
      </c>
    </row>
    <row r="25" spans="1:19" x14ac:dyDescent="0.25">
      <c r="A25" s="59" t="s">
        <v>213</v>
      </c>
      <c r="B25" s="30">
        <f>'Table 25 '!B25-'Table 24 '!B25</f>
        <v>805629</v>
      </c>
      <c r="C25" s="30">
        <f>'Table 25 '!C25-'Table 24 '!C25</f>
        <v>701087</v>
      </c>
      <c r="D25" s="30">
        <f>'Table 25 '!D25-'Table 24 '!D25</f>
        <v>852315</v>
      </c>
      <c r="E25" s="30">
        <f>'Table 25 '!E25-'Table 24 '!E25</f>
        <v>706549</v>
      </c>
      <c r="F25" s="30">
        <f>'Table 25 '!F25-'Table 24 '!F25</f>
        <v>787275</v>
      </c>
      <c r="G25" s="30">
        <f>'Table 25 '!G25-'Table 24 '!G25</f>
        <v>685115</v>
      </c>
      <c r="H25" s="30">
        <f>'Table 25 '!H25-'Table 24 '!H25</f>
        <v>444849</v>
      </c>
      <c r="I25" s="30">
        <f>'Table 25 '!I25-'Table 24 '!I25</f>
        <v>507485</v>
      </c>
      <c r="J25" s="30">
        <f>'Table 25 '!J25-'Table 24 '!J25</f>
        <v>301072</v>
      </c>
      <c r="K25" s="30">
        <f>'Table 25 '!K25-'Table 24 '!K25</f>
        <v>318409</v>
      </c>
      <c r="L25" s="30">
        <f>'Table 25 '!L25-'Table 24 '!L25</f>
        <v>411808</v>
      </c>
      <c r="M25" s="30">
        <f>'Table 25 '!M25-'Table 24 '!M25</f>
        <v>400878</v>
      </c>
      <c r="N25" s="30">
        <f>'Table 25 '!N25-'Table 24 '!N25</f>
        <v>629138</v>
      </c>
      <c r="O25" s="30">
        <f>'Table 25 '!O25-'Table 24 '!O25</f>
        <v>670315</v>
      </c>
      <c r="P25" s="30">
        <f>'Table 25 '!P25-'Table 24 '!P25</f>
        <v>1488330</v>
      </c>
      <c r="Q25" s="30">
        <f>'Table 25 '!Q25-'Table 24 '!Q25</f>
        <v>1500040</v>
      </c>
      <c r="R25" s="30">
        <v>1877133</v>
      </c>
      <c r="S25" s="30">
        <v>1709687</v>
      </c>
    </row>
    <row r="26" spans="1:19" x14ac:dyDescent="0.25">
      <c r="A26" s="59" t="s">
        <v>214</v>
      </c>
      <c r="B26" s="30">
        <f>'Table 25 '!B26-'Table 24 '!B26</f>
        <v>-43776</v>
      </c>
      <c r="C26" s="30">
        <f>'Table 25 '!C26-'Table 24 '!C26</f>
        <v>-24937</v>
      </c>
      <c r="D26" s="30">
        <f>'Table 25 '!D26-'Table 24 '!D26</f>
        <v>-38168</v>
      </c>
      <c r="E26" s="30">
        <f>'Table 25 '!E26-'Table 24 '!E26</f>
        <v>-21258</v>
      </c>
      <c r="F26" s="30">
        <f>'Table 25 '!F26-'Table 24 '!F26</f>
        <v>-17024</v>
      </c>
      <c r="G26" s="30">
        <f>'Table 25 '!G26-'Table 24 '!G26</f>
        <v>-3228</v>
      </c>
      <c r="H26" s="30">
        <f>'Table 25 '!H26-'Table 24 '!H26</f>
        <v>-7678</v>
      </c>
      <c r="I26" s="30">
        <f>'Table 25 '!I26-'Table 24 '!I26</f>
        <v>5767</v>
      </c>
      <c r="J26" s="30">
        <f>'Table 25 '!J26-'Table 24 '!J26</f>
        <v>4760</v>
      </c>
      <c r="K26" s="30">
        <f>'Table 25 '!K26-'Table 24 '!K26</f>
        <v>19620</v>
      </c>
      <c r="L26" s="30">
        <f>'Table 25 '!L26-'Table 24 '!L26</f>
        <v>33414</v>
      </c>
      <c r="M26" s="30">
        <f>'Table 25 '!M26-'Table 24 '!M26</f>
        <v>54073</v>
      </c>
      <c r="N26" s="30">
        <f>'Table 25 '!N26-'Table 24 '!N26</f>
        <v>21170</v>
      </c>
      <c r="O26" s="30">
        <f>'Table 25 '!O26-'Table 24 '!O26</f>
        <v>68976</v>
      </c>
      <c r="P26" s="30">
        <f>'Table 25 '!P26-'Table 24 '!P26</f>
        <v>34270</v>
      </c>
      <c r="Q26" s="30">
        <f>'Table 25 '!Q26-'Table 24 '!Q26</f>
        <v>84626</v>
      </c>
      <c r="R26" s="30">
        <v>48647</v>
      </c>
      <c r="S26" s="30">
        <v>85211</v>
      </c>
    </row>
    <row r="27" spans="1:19" x14ac:dyDescent="0.25">
      <c r="A27" s="59" t="s">
        <v>215</v>
      </c>
      <c r="B27" s="30">
        <f>'Table 25 '!B27-'Table 24 '!B27</f>
        <v>-34496</v>
      </c>
      <c r="C27" s="30">
        <f>'Table 25 '!C27-'Table 24 '!C27</f>
        <v>71141</v>
      </c>
      <c r="D27" s="30">
        <f>'Table 25 '!D27-'Table 24 '!D27</f>
        <v>206954</v>
      </c>
      <c r="E27" s="30">
        <f>'Table 25 '!E27-'Table 24 '!E27</f>
        <v>229204</v>
      </c>
      <c r="F27" s="30">
        <f>'Table 25 '!F27-'Table 24 '!F27</f>
        <v>386996</v>
      </c>
      <c r="G27" s="30">
        <f>'Table 25 '!G27-'Table 24 '!G27</f>
        <v>364439</v>
      </c>
      <c r="H27" s="30">
        <f>'Table 25 '!H27-'Table 24 '!H27</f>
        <v>136775</v>
      </c>
      <c r="I27" s="30">
        <f>'Table 25 '!I27-'Table 24 '!I27</f>
        <v>240390</v>
      </c>
      <c r="J27" s="30">
        <f>'Table 25 '!J27-'Table 24 '!J27</f>
        <v>455570</v>
      </c>
      <c r="K27" s="30">
        <f>'Table 25 '!K27-'Table 24 '!K27</f>
        <v>467274</v>
      </c>
      <c r="L27" s="30">
        <f>'Table 25 '!L27-'Table 24 '!L27</f>
        <v>-7313</v>
      </c>
      <c r="M27" s="30">
        <f>'Table 25 '!M27-'Table 24 '!M27</f>
        <v>184674</v>
      </c>
      <c r="N27" s="30">
        <f>'Table 25 '!N27-'Table 24 '!N27</f>
        <v>590289</v>
      </c>
      <c r="O27" s="30">
        <f>'Table 25 '!O27-'Table 24 '!O27</f>
        <v>743730</v>
      </c>
      <c r="P27" s="30">
        <f>'Table 25 '!P27-'Table 24 '!P27</f>
        <v>997769</v>
      </c>
      <c r="Q27" s="30">
        <f>'Table 25 '!Q27-'Table 24 '!Q27</f>
        <v>1130486</v>
      </c>
      <c r="R27" s="30">
        <v>1369517</v>
      </c>
      <c r="S27" s="30">
        <v>1263263</v>
      </c>
    </row>
    <row r="28" spans="1:19" x14ac:dyDescent="0.25">
      <c r="A28" s="59" t="s">
        <v>216</v>
      </c>
      <c r="B28" s="30">
        <f>'Table 25 '!B28-'Table 24 '!B28</f>
        <v>-781</v>
      </c>
      <c r="C28" s="30">
        <f>'Table 25 '!C28-'Table 24 '!C28</f>
        <v>-1012</v>
      </c>
      <c r="D28" s="30">
        <f>'Table 25 '!D28-'Table 24 '!D28</f>
        <v>82</v>
      </c>
      <c r="E28" s="30">
        <f>'Table 25 '!E28-'Table 24 '!E28</f>
        <v>6</v>
      </c>
      <c r="F28" s="30">
        <f>'Table 25 '!F28-'Table 24 '!F28</f>
        <v>-475</v>
      </c>
      <c r="G28" s="30">
        <f>'Table 25 '!G28-'Table 24 '!G28</f>
        <v>-528</v>
      </c>
      <c r="H28" s="30">
        <f>'Table 25 '!H28-'Table 24 '!H28</f>
        <v>-1823</v>
      </c>
      <c r="I28" s="30">
        <f>'Table 25 '!I28-'Table 24 '!I28</f>
        <v>-2207</v>
      </c>
      <c r="J28" s="30">
        <f>'Table 25 '!J28-'Table 24 '!J28</f>
        <v>-1708</v>
      </c>
      <c r="K28" s="30">
        <f>'Table 25 '!K28-'Table 24 '!K28</f>
        <v>-1578</v>
      </c>
      <c r="L28" s="30">
        <f>'Table 25 '!L28-'Table 24 '!L28</f>
        <v>3790</v>
      </c>
      <c r="M28" s="30">
        <f>'Table 25 '!M28-'Table 24 '!M28</f>
        <v>3413</v>
      </c>
      <c r="N28" s="30">
        <f>'Table 25 '!N28-'Table 24 '!N28</f>
        <v>4567</v>
      </c>
      <c r="O28" s="30">
        <f>'Table 25 '!O28-'Table 24 '!O28</f>
        <v>5430</v>
      </c>
      <c r="P28" s="30">
        <f>'Table 25 '!P28-'Table 24 '!P28</f>
        <v>-2985</v>
      </c>
      <c r="Q28" s="30">
        <f>'Table 25 '!Q28-'Table 24 '!Q28</f>
        <v>-3549</v>
      </c>
      <c r="R28" s="30">
        <v>-1288</v>
      </c>
      <c r="S28" s="30">
        <v>-801</v>
      </c>
    </row>
    <row r="29" spans="1:19" x14ac:dyDescent="0.25">
      <c r="A29" s="59" t="s">
        <v>217</v>
      </c>
      <c r="B29" s="30">
        <f>'Table 25 '!B29-'Table 24 '!B29</f>
        <v>1498257</v>
      </c>
      <c r="C29" s="30">
        <f>'Table 25 '!C29-'Table 24 '!C29</f>
        <v>875551</v>
      </c>
      <c r="D29" s="30">
        <f>'Table 25 '!D29-'Table 24 '!D29</f>
        <v>1696368</v>
      </c>
      <c r="E29" s="30">
        <f>'Table 25 '!E29-'Table 24 '!E29</f>
        <v>1009708</v>
      </c>
      <c r="F29" s="30">
        <f>'Table 25 '!F29-'Table 24 '!F29</f>
        <v>1839634</v>
      </c>
      <c r="G29" s="30">
        <f>'Table 25 '!G29-'Table 24 '!G29</f>
        <v>1117723</v>
      </c>
      <c r="H29" s="30">
        <f>'Table 25 '!H29-'Table 24 '!H29</f>
        <v>2035437</v>
      </c>
      <c r="I29" s="30">
        <f>'Table 25 '!I29-'Table 24 '!I29</f>
        <v>1352333</v>
      </c>
      <c r="J29" s="30">
        <f>'Table 25 '!J29-'Table 24 '!J29</f>
        <v>926316</v>
      </c>
      <c r="K29" s="30">
        <f>'Table 25 '!K29-'Table 24 '!K29</f>
        <v>586073</v>
      </c>
      <c r="L29" s="30">
        <f>'Table 25 '!L29-'Table 24 '!L29</f>
        <v>402324</v>
      </c>
      <c r="M29" s="30">
        <f>'Table 25 '!M29-'Table 24 '!M29</f>
        <v>292513</v>
      </c>
      <c r="N29" s="30">
        <f>'Table 25 '!N29-'Table 24 '!N29</f>
        <v>457815</v>
      </c>
      <c r="O29" s="30">
        <f>'Table 25 '!O29-'Table 24 '!O29</f>
        <v>505244</v>
      </c>
      <c r="P29" s="30">
        <f>'Table 25 '!P29-'Table 24 '!P29</f>
        <v>588690</v>
      </c>
      <c r="Q29" s="30">
        <f>'Table 25 '!Q29-'Table 24 '!Q29</f>
        <v>531999</v>
      </c>
      <c r="R29" s="30">
        <v>686368</v>
      </c>
      <c r="S29" s="30">
        <v>469636</v>
      </c>
    </row>
    <row r="30" spans="1:19" x14ac:dyDescent="0.25">
      <c r="A30" s="59" t="s">
        <v>218</v>
      </c>
      <c r="B30" s="30">
        <f>'Table 25 '!B30-'Table 24 '!B30</f>
        <v>574190</v>
      </c>
      <c r="C30" s="30">
        <f>'Table 25 '!C30-'Table 24 '!C30</f>
        <v>445311</v>
      </c>
      <c r="D30" s="30">
        <f>'Table 25 '!D30-'Table 24 '!D30</f>
        <v>415860</v>
      </c>
      <c r="E30" s="30">
        <f>'Table 25 '!E30-'Table 24 '!E30</f>
        <v>339829</v>
      </c>
      <c r="F30" s="30">
        <f>'Table 25 '!F30-'Table 24 '!F30</f>
        <v>196160</v>
      </c>
      <c r="G30" s="30">
        <f>'Table 25 '!G30-'Table 24 '!G30</f>
        <v>172066</v>
      </c>
      <c r="H30" s="30">
        <f>'Table 25 '!H30-'Table 24 '!H30</f>
        <v>-231822</v>
      </c>
      <c r="I30" s="30">
        <f>'Table 25 '!I30-'Table 24 '!I30</f>
        <v>-152096</v>
      </c>
      <c r="J30" s="30">
        <f>'Table 25 '!J30-'Table 24 '!J30</f>
        <v>-83631</v>
      </c>
      <c r="K30" s="30">
        <f>'Table 25 '!K30-'Table 24 '!K30</f>
        <v>-30142</v>
      </c>
      <c r="L30" s="30">
        <f>'Table 25 '!L30-'Table 24 '!L30</f>
        <v>91992</v>
      </c>
      <c r="M30" s="30">
        <f>'Table 25 '!M30-'Table 24 '!M30</f>
        <v>65964</v>
      </c>
      <c r="N30" s="30">
        <f>'Table 25 '!N30-'Table 24 '!N30</f>
        <v>156659</v>
      </c>
      <c r="O30" s="30">
        <f>'Table 25 '!O30-'Table 24 '!O30</f>
        <v>142612</v>
      </c>
      <c r="P30" s="30">
        <f>'Table 25 '!P30-'Table 24 '!P30</f>
        <v>396387</v>
      </c>
      <c r="Q30" s="30">
        <f>'Table 25 '!Q30-'Table 24 '!Q30</f>
        <v>357732</v>
      </c>
      <c r="R30" s="30">
        <v>386183</v>
      </c>
      <c r="S30" s="30">
        <v>314990</v>
      </c>
    </row>
    <row r="31" spans="1:19" x14ac:dyDescent="0.25">
      <c r="A31" s="59" t="s">
        <v>219</v>
      </c>
      <c r="B31" s="30">
        <f>'Table 25 '!B31-'Table 24 '!B31</f>
        <v>65906</v>
      </c>
      <c r="C31" s="30">
        <f>'Table 25 '!C31-'Table 24 '!C31</f>
        <v>45834</v>
      </c>
      <c r="D31" s="30">
        <f>'Table 25 '!D31-'Table 24 '!D31</f>
        <v>42131</v>
      </c>
      <c r="E31" s="30">
        <f>'Table 25 '!E31-'Table 24 '!E31</f>
        <v>32956</v>
      </c>
      <c r="F31" s="30">
        <f>'Table 25 '!F31-'Table 24 '!F31</f>
        <v>14345</v>
      </c>
      <c r="G31" s="30">
        <f>'Table 25 '!G31-'Table 24 '!G31</f>
        <v>11366</v>
      </c>
      <c r="H31" s="30">
        <f>'Table 25 '!H31-'Table 24 '!H31</f>
        <v>-7685</v>
      </c>
      <c r="I31" s="30">
        <f>'Table 25 '!I31-'Table 24 '!I31</f>
        <v>-2910</v>
      </c>
      <c r="J31" s="30">
        <f>'Table 25 '!J31-'Table 24 '!J31</f>
        <v>0</v>
      </c>
      <c r="K31" s="30">
        <f>'Table 25 '!K31-'Table 24 '!K31</f>
        <v>0</v>
      </c>
      <c r="L31" s="30">
        <f>'Table 25 '!L31-'Table 24 '!L31</f>
        <v>0</v>
      </c>
      <c r="M31" s="30">
        <f>'Table 25 '!M31-'Table 24 '!M31</f>
        <v>0</v>
      </c>
      <c r="N31" s="30">
        <f>'Table 25 '!N31-'Table 24 '!N31</f>
        <v>-12544</v>
      </c>
      <c r="O31" s="30">
        <f>'Table 25 '!O31-'Table 24 '!O31</f>
        <v>-13866</v>
      </c>
      <c r="P31" s="30">
        <f>'Table 25 '!P31-'Table 24 '!P31</f>
        <v>-18927</v>
      </c>
      <c r="Q31" s="30">
        <f>'Table 25 '!Q31-'Table 24 '!Q31</f>
        <v>-21523</v>
      </c>
      <c r="R31" s="30">
        <v>-245</v>
      </c>
      <c r="S31" s="30">
        <v>-184</v>
      </c>
    </row>
    <row r="32" spans="1:19" x14ac:dyDescent="0.25">
      <c r="A32" s="61" t="s">
        <v>59</v>
      </c>
      <c r="B32" s="63">
        <f>SUM(B24:B31)</f>
        <v>3215683</v>
      </c>
      <c r="C32" s="63">
        <f t="shared" ref="C32:O32" si="4">SUM(C24:C31)</f>
        <v>2399991</v>
      </c>
      <c r="D32" s="63">
        <f t="shared" si="4"/>
        <v>3540134</v>
      </c>
      <c r="E32" s="63">
        <f t="shared" si="4"/>
        <v>2599798</v>
      </c>
      <c r="F32" s="63">
        <f t="shared" si="4"/>
        <v>3563245</v>
      </c>
      <c r="G32" s="63">
        <f t="shared" si="4"/>
        <v>2657515</v>
      </c>
      <c r="H32" s="63">
        <f t="shared" si="4"/>
        <v>2544974</v>
      </c>
      <c r="I32" s="63">
        <f t="shared" si="4"/>
        <v>2126438</v>
      </c>
      <c r="J32" s="63">
        <f t="shared" si="4"/>
        <v>1814729</v>
      </c>
      <c r="K32" s="63">
        <f t="shared" si="4"/>
        <v>1544031</v>
      </c>
      <c r="L32" s="63">
        <f t="shared" si="4"/>
        <v>1152860</v>
      </c>
      <c r="M32" s="63">
        <f t="shared" si="4"/>
        <v>1174203</v>
      </c>
      <c r="N32" s="63">
        <f t="shared" si="4"/>
        <v>2020338</v>
      </c>
      <c r="O32" s="63">
        <f t="shared" si="4"/>
        <v>2324698</v>
      </c>
      <c r="P32" s="63">
        <f>SUM(P24:P31)</f>
        <v>3616675</v>
      </c>
      <c r="Q32" s="63">
        <f t="shared" ref="Q32:S32" si="5">SUM(Q24:Q31)</f>
        <v>3711623</v>
      </c>
      <c r="R32" s="63">
        <f t="shared" si="5"/>
        <v>4607692</v>
      </c>
      <c r="S32" s="63">
        <f t="shared" si="5"/>
        <v>4067349</v>
      </c>
    </row>
    <row r="33" spans="1:19" x14ac:dyDescent="0.25">
      <c r="A33" s="196" t="s">
        <v>190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</row>
    <row r="34" spans="1:19" x14ac:dyDescent="0.25">
      <c r="A34" s="130" t="s">
        <v>220</v>
      </c>
      <c r="B34" s="131">
        <f>'Table 25 '!B34-'Table 24 '!B34</f>
        <v>141749</v>
      </c>
      <c r="C34" s="131">
        <f>'Table 25 '!C34-'Table 24 '!C34</f>
        <v>131645</v>
      </c>
      <c r="D34" s="131">
        <f>'Table 25 '!D34-'Table 24 '!D34</f>
        <v>122420</v>
      </c>
      <c r="E34" s="131">
        <f>'Table 25 '!E34-'Table 24 '!E34</f>
        <v>128013</v>
      </c>
      <c r="F34" s="131">
        <f>'Table 25 '!F34-'Table 24 '!F34</f>
        <v>92285</v>
      </c>
      <c r="G34" s="131">
        <f>'Table 25 '!G34-'Table 24 '!G34</f>
        <v>124919</v>
      </c>
      <c r="H34" s="131">
        <f>'Table 25 '!H34-'Table 24 '!H34</f>
        <v>76831</v>
      </c>
      <c r="I34" s="131">
        <f>'Table 25 '!I34-'Table 24 '!I34</f>
        <v>113415</v>
      </c>
      <c r="J34" s="131">
        <f>'Table 25 '!J34-'Table 24 '!J34</f>
        <v>57809</v>
      </c>
      <c r="K34" s="131">
        <f>'Table 25 '!K34-'Table 24 '!K34</f>
        <v>80821</v>
      </c>
      <c r="L34" s="131">
        <f>'Table 25 '!L34-'Table 24 '!L34</f>
        <v>112616</v>
      </c>
      <c r="M34" s="131">
        <f>'Table 25 '!M34-'Table 24 '!M34</f>
        <v>120313</v>
      </c>
      <c r="N34" s="131">
        <f>'Table 25 '!N34-'Table 24 '!N34</f>
        <v>133903</v>
      </c>
      <c r="O34" s="131">
        <f>'Table 25 '!O34-'Table 24 '!O34</f>
        <v>218464</v>
      </c>
      <c r="P34" s="131">
        <f>'Table 25 '!P34-'Table 24 '!P34</f>
        <v>92890</v>
      </c>
      <c r="Q34" s="131">
        <f>'Table 25 '!Q34-'Table 24 '!Q34</f>
        <v>202305</v>
      </c>
      <c r="R34" s="131">
        <v>131802</v>
      </c>
      <c r="S34" s="131">
        <v>219311</v>
      </c>
    </row>
    <row r="35" spans="1:19" x14ac:dyDescent="0.25">
      <c r="A35" s="59" t="s">
        <v>221</v>
      </c>
      <c r="B35" s="30">
        <f>'Table 25 '!B35-'Table 24 '!B35</f>
        <v>68658</v>
      </c>
      <c r="C35" s="30">
        <f>'Table 25 '!C35-'Table 24 '!C35</f>
        <v>59202</v>
      </c>
      <c r="D35" s="30">
        <f>'Table 25 '!D35-'Table 24 '!D35</f>
        <v>79796</v>
      </c>
      <c r="E35" s="30">
        <f>'Table 25 '!E35-'Table 24 '!E35</f>
        <v>88122</v>
      </c>
      <c r="F35" s="30">
        <f>'Table 25 '!F35-'Table 24 '!F35</f>
        <v>87760</v>
      </c>
      <c r="G35" s="30">
        <f>'Table 25 '!G35-'Table 24 '!G35</f>
        <v>115297</v>
      </c>
      <c r="H35" s="30">
        <f>'Table 25 '!H35-'Table 24 '!H35</f>
        <v>91496</v>
      </c>
      <c r="I35" s="30">
        <f>'Table 25 '!I35-'Table 24 '!I35</f>
        <v>123004</v>
      </c>
      <c r="J35" s="30">
        <f>'Table 25 '!J35-'Table 24 '!J35</f>
        <v>77389</v>
      </c>
      <c r="K35" s="30">
        <f>'Table 25 '!K35-'Table 24 '!K35</f>
        <v>88032</v>
      </c>
      <c r="L35" s="30">
        <f>'Table 25 '!L35-'Table 24 '!L35</f>
        <v>91632</v>
      </c>
      <c r="M35" s="30">
        <f>'Table 25 '!M35-'Table 24 '!M35</f>
        <v>98438</v>
      </c>
      <c r="N35" s="30">
        <f>'Table 25 '!N35-'Table 24 '!N35</f>
        <v>87429</v>
      </c>
      <c r="O35" s="30">
        <f>'Table 25 '!O35-'Table 24 '!O35</f>
        <v>138961</v>
      </c>
      <c r="P35" s="30">
        <f>'Table 25 '!P35-'Table 24 '!P35</f>
        <v>129710</v>
      </c>
      <c r="Q35" s="30">
        <f>'Table 25 '!Q35-'Table 24 '!Q35</f>
        <v>225915</v>
      </c>
      <c r="R35" s="30">
        <v>119985</v>
      </c>
      <c r="S35" s="30">
        <v>166900</v>
      </c>
    </row>
    <row r="36" spans="1:19" x14ac:dyDescent="0.25">
      <c r="A36" s="59" t="s">
        <v>222</v>
      </c>
      <c r="B36" s="30">
        <f>'Table 25 '!B36-'Table 24 '!B36</f>
        <v>36645</v>
      </c>
      <c r="C36" s="30">
        <f>'Table 25 '!C36-'Table 24 '!C36</f>
        <v>51877</v>
      </c>
      <c r="D36" s="30">
        <f>'Table 25 '!D36-'Table 24 '!D36</f>
        <v>40129</v>
      </c>
      <c r="E36" s="30">
        <f>'Table 25 '!E36-'Table 24 '!E36</f>
        <v>45416</v>
      </c>
      <c r="F36" s="30">
        <f>'Table 25 '!F36-'Table 24 '!F36</f>
        <v>42582</v>
      </c>
      <c r="G36" s="30">
        <f>'Table 25 '!G36-'Table 24 '!G36</f>
        <v>51339</v>
      </c>
      <c r="H36" s="30">
        <f>'Table 25 '!H36-'Table 24 '!H36</f>
        <v>50337</v>
      </c>
      <c r="I36" s="30">
        <f>'Table 25 '!I36-'Table 24 '!I36</f>
        <v>72103</v>
      </c>
      <c r="J36" s="30">
        <f>'Table 25 '!J36-'Table 24 '!J36</f>
        <v>43173</v>
      </c>
      <c r="K36" s="30">
        <f>'Table 25 '!K36-'Table 24 '!K36</f>
        <v>52145</v>
      </c>
      <c r="L36" s="30">
        <f>'Table 25 '!L36-'Table 24 '!L36</f>
        <v>40439</v>
      </c>
      <c r="M36" s="30">
        <f>'Table 25 '!M36-'Table 24 '!M36</f>
        <v>49297</v>
      </c>
      <c r="N36" s="30">
        <f>'Table 25 '!N36-'Table 24 '!N36</f>
        <v>47514</v>
      </c>
      <c r="O36" s="30">
        <f>'Table 25 '!O36-'Table 24 '!O36</f>
        <v>98225</v>
      </c>
      <c r="P36" s="30">
        <f>'Table 25 '!P36-'Table 24 '!P36</f>
        <v>52451</v>
      </c>
      <c r="Q36" s="30">
        <f>'Table 25 '!Q36-'Table 24 '!Q36</f>
        <v>124212</v>
      </c>
      <c r="R36" s="30">
        <v>64866</v>
      </c>
      <c r="S36" s="30">
        <v>118836</v>
      </c>
    </row>
    <row r="37" spans="1:19" x14ac:dyDescent="0.25">
      <c r="A37" s="59" t="s">
        <v>223</v>
      </c>
      <c r="B37" s="30">
        <f>'Table 25 '!B37-'Table 24 '!B37</f>
        <v>163990</v>
      </c>
      <c r="C37" s="30">
        <f>'Table 25 '!C37-'Table 24 '!C37</f>
        <v>160523</v>
      </c>
      <c r="D37" s="30">
        <f>'Table 25 '!D37-'Table 24 '!D37</f>
        <v>143110</v>
      </c>
      <c r="E37" s="30">
        <f>'Table 25 '!E37-'Table 24 '!E37</f>
        <v>139935</v>
      </c>
      <c r="F37" s="30">
        <f>'Table 25 '!F37-'Table 24 '!F37</f>
        <v>182447</v>
      </c>
      <c r="G37" s="30">
        <f>'Table 25 '!G37-'Table 24 '!G37</f>
        <v>183189</v>
      </c>
      <c r="H37" s="30">
        <f>'Table 25 '!H37-'Table 24 '!H37</f>
        <v>178154</v>
      </c>
      <c r="I37" s="30">
        <f>'Table 25 '!I37-'Table 24 '!I37</f>
        <v>201633</v>
      </c>
      <c r="J37" s="30">
        <f>'Table 25 '!J37-'Table 24 '!J37</f>
        <v>192672</v>
      </c>
      <c r="K37" s="30">
        <f>'Table 25 '!K37-'Table 24 '!K37</f>
        <v>211374</v>
      </c>
      <c r="L37" s="30">
        <f>'Table 25 '!L37-'Table 24 '!L37</f>
        <v>188539</v>
      </c>
      <c r="M37" s="30">
        <f>'Table 25 '!M37-'Table 24 '!M37</f>
        <v>210811</v>
      </c>
      <c r="N37" s="30">
        <f>'Table 25 '!N37-'Table 24 '!N37</f>
        <v>180623</v>
      </c>
      <c r="O37" s="30">
        <f>'Table 25 '!O37-'Table 24 '!O37</f>
        <v>380530</v>
      </c>
      <c r="P37" s="30">
        <f>'Table 25 '!P37-'Table 24 '!P37</f>
        <v>196371</v>
      </c>
      <c r="Q37" s="30">
        <f>'Table 25 '!Q37-'Table 24 '!Q37</f>
        <v>389002</v>
      </c>
      <c r="R37" s="30">
        <v>233596</v>
      </c>
      <c r="S37" s="30">
        <v>314923</v>
      </c>
    </row>
    <row r="38" spans="1:19" x14ac:dyDescent="0.25">
      <c r="A38" s="59" t="s">
        <v>224</v>
      </c>
      <c r="B38" s="30">
        <f>'Table 25 '!B38-'Table 24 '!B38</f>
        <v>51537</v>
      </c>
      <c r="C38" s="30">
        <f>'Table 25 '!C38-'Table 24 '!C38</f>
        <v>43421</v>
      </c>
      <c r="D38" s="30">
        <f>'Table 25 '!D38-'Table 24 '!D38</f>
        <v>36000</v>
      </c>
      <c r="E38" s="30">
        <f>'Table 25 '!E38-'Table 24 '!E38</f>
        <v>44907</v>
      </c>
      <c r="F38" s="30">
        <f>'Table 25 '!F38-'Table 24 '!F38</f>
        <v>39883</v>
      </c>
      <c r="G38" s="30">
        <f>'Table 25 '!G38-'Table 24 '!G38</f>
        <v>62075</v>
      </c>
      <c r="H38" s="30">
        <f>'Table 25 '!H38-'Table 24 '!H38</f>
        <v>38012</v>
      </c>
      <c r="I38" s="30">
        <f>'Table 25 '!I38-'Table 24 '!I38</f>
        <v>71698</v>
      </c>
      <c r="J38" s="30">
        <f>'Table 25 '!J38-'Table 24 '!J38</f>
        <v>40460</v>
      </c>
      <c r="K38" s="30">
        <f>'Table 25 '!K38-'Table 24 '!K38</f>
        <v>58824</v>
      </c>
      <c r="L38" s="30">
        <f>'Table 25 '!L38-'Table 24 '!L38</f>
        <v>154687</v>
      </c>
      <c r="M38" s="30">
        <f>'Table 25 '!M38-'Table 24 '!M38</f>
        <v>48082</v>
      </c>
      <c r="N38" s="30">
        <f>'Table 25 '!N38-'Table 24 '!N38</f>
        <v>31374</v>
      </c>
      <c r="O38" s="30">
        <f>'Table 25 '!O38-'Table 24 '!O38</f>
        <v>69524</v>
      </c>
      <c r="P38" s="30">
        <f>'Table 25 '!P38-'Table 24 '!P38</f>
        <v>30243</v>
      </c>
      <c r="Q38" s="30">
        <f>'Table 25 '!Q38-'Table 24 '!Q38</f>
        <v>91079</v>
      </c>
      <c r="R38" s="30">
        <v>39450</v>
      </c>
      <c r="S38" s="30">
        <v>86836</v>
      </c>
    </row>
    <row r="39" spans="1:19" x14ac:dyDescent="0.25">
      <c r="A39" s="59" t="s">
        <v>225</v>
      </c>
      <c r="B39" s="30">
        <f>'Table 25 '!B39-'Table 24 '!B39</f>
        <v>90834</v>
      </c>
      <c r="C39" s="30">
        <f>'Table 25 '!C39-'Table 24 '!C39</f>
        <v>123594</v>
      </c>
      <c r="D39" s="30">
        <f>'Table 25 '!D39-'Table 24 '!D39</f>
        <v>100260</v>
      </c>
      <c r="E39" s="30">
        <f>'Table 25 '!E39-'Table 24 '!E39</f>
        <v>135262</v>
      </c>
      <c r="F39" s="30">
        <f>'Table 25 '!F39-'Table 24 '!F39</f>
        <v>111021</v>
      </c>
      <c r="G39" s="30">
        <f>'Table 25 '!G39-'Table 24 '!G39</f>
        <v>150342</v>
      </c>
      <c r="H39" s="30">
        <f>'Table 25 '!H39-'Table 24 '!H39</f>
        <v>120120</v>
      </c>
      <c r="I39" s="30">
        <f>'Table 25 '!I39-'Table 24 '!I39</f>
        <v>198869</v>
      </c>
      <c r="J39" s="30">
        <f>'Table 25 '!J39-'Table 24 '!J39</f>
        <v>89293</v>
      </c>
      <c r="K39" s="30">
        <f>'Table 25 '!K39-'Table 24 '!K39</f>
        <v>145286</v>
      </c>
      <c r="L39" s="30">
        <f>'Table 25 '!L39-'Table 24 '!L39</f>
        <v>64328</v>
      </c>
      <c r="M39" s="30">
        <f>'Table 25 '!M39-'Table 24 '!M39</f>
        <v>112498</v>
      </c>
      <c r="N39" s="30">
        <f>'Table 25 '!N39-'Table 24 '!N39</f>
        <v>64359</v>
      </c>
      <c r="O39" s="30">
        <f>'Table 25 '!O39-'Table 24 '!O39</f>
        <v>126599</v>
      </c>
      <c r="P39" s="30">
        <f>'Table 25 '!P39-'Table 24 '!P39</f>
        <v>30956</v>
      </c>
      <c r="Q39" s="30">
        <f>'Table 25 '!Q39-'Table 24 '!Q39</f>
        <v>93153</v>
      </c>
      <c r="R39" s="30">
        <v>41697</v>
      </c>
      <c r="S39" s="30">
        <v>101337</v>
      </c>
    </row>
    <row r="40" spans="1:19" x14ac:dyDescent="0.25">
      <c r="A40" s="61" t="s">
        <v>59</v>
      </c>
      <c r="B40" s="62">
        <f t="shared" ref="B40:O40" si="6">SUM(B34:B39)</f>
        <v>553413</v>
      </c>
      <c r="C40" s="62">
        <f t="shared" si="6"/>
        <v>570262</v>
      </c>
      <c r="D40" s="62">
        <f t="shared" si="6"/>
        <v>521715</v>
      </c>
      <c r="E40" s="62">
        <f t="shared" si="6"/>
        <v>581655</v>
      </c>
      <c r="F40" s="62">
        <f t="shared" si="6"/>
        <v>555978</v>
      </c>
      <c r="G40" s="62">
        <f t="shared" si="6"/>
        <v>687161</v>
      </c>
      <c r="H40" s="62">
        <f t="shared" si="6"/>
        <v>554950</v>
      </c>
      <c r="I40" s="62">
        <f t="shared" si="6"/>
        <v>780722</v>
      </c>
      <c r="J40" s="62">
        <f t="shared" si="6"/>
        <v>500796</v>
      </c>
      <c r="K40" s="62">
        <f t="shared" si="6"/>
        <v>636482</v>
      </c>
      <c r="L40" s="62">
        <f t="shared" si="6"/>
        <v>652241</v>
      </c>
      <c r="M40" s="62">
        <f t="shared" si="6"/>
        <v>639439</v>
      </c>
      <c r="N40" s="62">
        <f t="shared" si="6"/>
        <v>545202</v>
      </c>
      <c r="O40" s="62">
        <f t="shared" si="6"/>
        <v>1032303</v>
      </c>
      <c r="P40" s="62">
        <f>SUM(P34:P39)</f>
        <v>532621</v>
      </c>
      <c r="Q40" s="62">
        <f t="shared" ref="Q40:S40" si="7">SUM(Q34:Q39)</f>
        <v>1125666</v>
      </c>
      <c r="R40" s="62">
        <f t="shared" si="7"/>
        <v>631396</v>
      </c>
      <c r="S40" s="62">
        <f t="shared" si="7"/>
        <v>1008143</v>
      </c>
    </row>
    <row r="41" spans="1:19" x14ac:dyDescent="0.25">
      <c r="A41" s="196" t="s">
        <v>191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</row>
    <row r="42" spans="1:19" x14ac:dyDescent="0.25">
      <c r="A42" s="130" t="s">
        <v>226</v>
      </c>
      <c r="B42" s="131">
        <f>'Table 25 '!B42-'Table 24 '!B42</f>
        <v>208741</v>
      </c>
      <c r="C42" s="131">
        <f>'Table 25 '!C42-'Table 24 '!C42</f>
        <v>169503</v>
      </c>
      <c r="D42" s="131">
        <f>'Table 25 '!D42-'Table 24 '!D42</f>
        <v>221652</v>
      </c>
      <c r="E42" s="131">
        <f>'Table 25 '!E42-'Table 24 '!E42</f>
        <v>172859</v>
      </c>
      <c r="F42" s="131">
        <f>'Table 25 '!F42-'Table 24 '!F42</f>
        <v>204980</v>
      </c>
      <c r="G42" s="131">
        <f>'Table 25 '!G42-'Table 24 '!G42</f>
        <v>162939</v>
      </c>
      <c r="H42" s="131">
        <f>'Table 25 '!H42-'Table 24 '!H42</f>
        <v>226788</v>
      </c>
      <c r="I42" s="131">
        <f>'Table 25 '!I42-'Table 24 '!I42</f>
        <v>209645</v>
      </c>
      <c r="J42" s="131">
        <f>'Table 25 '!J42-'Table 24 '!J42</f>
        <v>263833</v>
      </c>
      <c r="K42" s="131">
        <f>'Table 25 '!K42-'Table 24 '!K42</f>
        <v>236518</v>
      </c>
      <c r="L42" s="131">
        <f>'Table 25 '!L42-'Table 24 '!L42</f>
        <v>264466</v>
      </c>
      <c r="M42" s="131">
        <f>'Table 25 '!M42-'Table 24 '!M42</f>
        <v>214971</v>
      </c>
      <c r="N42" s="131">
        <f>'Table 25 '!N42-'Table 24 '!N42</f>
        <v>271322</v>
      </c>
      <c r="O42" s="131">
        <f>'Table 25 '!O42-'Table 24 '!O42</f>
        <v>325816</v>
      </c>
      <c r="P42" s="131">
        <f>'Table 25 '!P42-'Table 24 '!P42</f>
        <v>340426</v>
      </c>
      <c r="Q42" s="131">
        <f>'Table 25 '!Q42-'Table 24 '!Q42</f>
        <v>519688</v>
      </c>
      <c r="R42" s="131">
        <v>249026</v>
      </c>
      <c r="S42" s="131">
        <v>333237</v>
      </c>
    </row>
    <row r="43" spans="1:19" x14ac:dyDescent="0.25">
      <c r="A43" s="59" t="s">
        <v>227</v>
      </c>
      <c r="B43" s="30">
        <f>'Table 25 '!B43-'Table 24 '!B43</f>
        <v>-278</v>
      </c>
      <c r="C43" s="30">
        <f>'Table 25 '!C43-'Table 24 '!C43</f>
        <v>218</v>
      </c>
      <c r="D43" s="30">
        <f>'Table 25 '!D43-'Table 24 '!D43</f>
        <v>-481</v>
      </c>
      <c r="E43" s="30">
        <f>'Table 25 '!E43-'Table 24 '!E43</f>
        <v>203</v>
      </c>
      <c r="F43" s="30">
        <f>'Table 25 '!F43-'Table 24 '!F43</f>
        <v>-409</v>
      </c>
      <c r="G43" s="30">
        <f>'Table 25 '!G43-'Table 24 '!G43</f>
        <v>126</v>
      </c>
      <c r="H43" s="30">
        <f>'Table 25 '!H43-'Table 24 '!H43</f>
        <v>-700</v>
      </c>
      <c r="I43" s="30">
        <f>'Table 25 '!I43-'Table 24 '!I43</f>
        <v>-751</v>
      </c>
      <c r="J43" s="30">
        <f>'Table 25 '!J43-'Table 24 '!J43</f>
        <v>-819</v>
      </c>
      <c r="K43" s="30">
        <f>'Table 25 '!K43-'Table 24 '!K43</f>
        <v>-571</v>
      </c>
      <c r="L43" s="30">
        <f>'Table 25 '!L43-'Table 24 '!L43</f>
        <v>-936</v>
      </c>
      <c r="M43" s="30">
        <f>'Table 25 '!M43-'Table 24 '!M43</f>
        <v>-652</v>
      </c>
      <c r="N43" s="30">
        <f>'Table 25 '!N43-'Table 24 '!N43</f>
        <v>-985</v>
      </c>
      <c r="O43" s="30">
        <f>'Table 25 '!O43-'Table 24 '!O43</f>
        <v>1643</v>
      </c>
      <c r="P43" s="30">
        <f>'Table 25 '!P43-'Table 24 '!P43</f>
        <v>-2578</v>
      </c>
      <c r="Q43" s="30">
        <f>'Table 25 '!Q43-'Table 24 '!Q43</f>
        <v>-2348</v>
      </c>
      <c r="R43" s="30">
        <v>-1176</v>
      </c>
      <c r="S43" s="30">
        <v>-13</v>
      </c>
    </row>
    <row r="44" spans="1:19" x14ac:dyDescent="0.25">
      <c r="A44" s="61" t="s">
        <v>59</v>
      </c>
      <c r="B44" s="62">
        <f t="shared" ref="B44:O44" si="8">SUM(B42:B43)</f>
        <v>208463</v>
      </c>
      <c r="C44" s="62">
        <f t="shared" si="8"/>
        <v>169721</v>
      </c>
      <c r="D44" s="62">
        <f t="shared" si="8"/>
        <v>221171</v>
      </c>
      <c r="E44" s="62">
        <f t="shared" si="8"/>
        <v>173062</v>
      </c>
      <c r="F44" s="62">
        <f t="shared" si="8"/>
        <v>204571</v>
      </c>
      <c r="G44" s="62">
        <f t="shared" si="8"/>
        <v>163065</v>
      </c>
      <c r="H44" s="62">
        <f t="shared" si="8"/>
        <v>226088</v>
      </c>
      <c r="I44" s="62">
        <f t="shared" si="8"/>
        <v>208894</v>
      </c>
      <c r="J44" s="62">
        <f t="shared" si="8"/>
        <v>263014</v>
      </c>
      <c r="K44" s="62">
        <f t="shared" si="8"/>
        <v>235947</v>
      </c>
      <c r="L44" s="62">
        <f t="shared" si="8"/>
        <v>263530</v>
      </c>
      <c r="M44" s="62">
        <f t="shared" si="8"/>
        <v>214319</v>
      </c>
      <c r="N44" s="62">
        <f t="shared" si="8"/>
        <v>270337</v>
      </c>
      <c r="O44" s="62">
        <f t="shared" si="8"/>
        <v>327459</v>
      </c>
      <c r="P44" s="62">
        <f>SUM(P42:P43)</f>
        <v>337848</v>
      </c>
      <c r="Q44" s="62">
        <f t="shared" ref="Q44:S44" si="9">SUM(Q42:Q43)</f>
        <v>517340</v>
      </c>
      <c r="R44" s="62">
        <f t="shared" si="9"/>
        <v>247850</v>
      </c>
      <c r="S44" s="62">
        <f t="shared" si="9"/>
        <v>333224</v>
      </c>
    </row>
    <row r="45" spans="1:19" ht="15" customHeight="1" x14ac:dyDescent="0.25">
      <c r="A45" s="203" t="s">
        <v>192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</row>
    <row r="46" spans="1:19" x14ac:dyDescent="0.25">
      <c r="A46" s="59" t="s">
        <v>228</v>
      </c>
      <c r="B46" s="30">
        <f>'Table 25 '!B46-'Table 24 '!B46</f>
        <v>89616</v>
      </c>
      <c r="C46" s="30">
        <f>'Table 25 '!C46-'Table 24 '!C46</f>
        <v>100253</v>
      </c>
      <c r="D46" s="30">
        <f>'Table 25 '!D46-'Table 24 '!D46</f>
        <v>102391</v>
      </c>
      <c r="E46" s="30">
        <f>'Table 25 '!E46-'Table 24 '!E46</f>
        <v>113728</v>
      </c>
      <c r="F46" s="30">
        <f>'Table 25 '!F46-'Table 24 '!F46</f>
        <v>97753</v>
      </c>
      <c r="G46" s="30">
        <f>'Table 25 '!G46-'Table 24 '!G46</f>
        <v>130785</v>
      </c>
      <c r="H46" s="30">
        <f>'Table 25 '!H46-'Table 24 '!H46</f>
        <v>118949</v>
      </c>
      <c r="I46" s="30">
        <f>'Table 25 '!I46-'Table 24 '!I46</f>
        <v>173009</v>
      </c>
      <c r="J46" s="30">
        <f>'Table 25 '!J46-'Table 24 '!J46</f>
        <v>104315</v>
      </c>
      <c r="K46" s="30">
        <f>'Table 25 '!K46-'Table 24 '!K46</f>
        <v>126235</v>
      </c>
      <c r="L46" s="30">
        <f>'Table 25 '!L46-'Table 24 '!L46</f>
        <v>98441</v>
      </c>
      <c r="M46" s="30">
        <f>'Table 25 '!M46-'Table 24 '!M46</f>
        <v>128880</v>
      </c>
      <c r="N46" s="30">
        <f>'Table 25 '!N46-'Table 24 '!N46</f>
        <v>111047</v>
      </c>
      <c r="O46" s="30">
        <f>'Table 25 '!O46-'Table 24 '!O46</f>
        <v>207862</v>
      </c>
      <c r="P46" s="30">
        <f>'Table 25 '!P46-'Table 24 '!P46</f>
        <v>114379</v>
      </c>
      <c r="Q46" s="30">
        <f>'Table 25 '!Q46-'Table 24 '!Q46</f>
        <v>194209</v>
      </c>
      <c r="R46" s="30">
        <v>128003</v>
      </c>
      <c r="S46" s="30">
        <v>175489</v>
      </c>
    </row>
    <row r="47" spans="1:19" x14ac:dyDescent="0.25">
      <c r="A47" s="59" t="s">
        <v>229</v>
      </c>
      <c r="B47" s="30">
        <f>'Table 25 '!B47-'Table 24 '!B47</f>
        <v>129968</v>
      </c>
      <c r="C47" s="30">
        <f>'Table 25 '!C47-'Table 24 '!C47</f>
        <v>192970</v>
      </c>
      <c r="D47" s="30">
        <f>'Table 25 '!D47-'Table 24 '!D47</f>
        <v>141154</v>
      </c>
      <c r="E47" s="30">
        <f>'Table 25 '!E47-'Table 24 '!E47</f>
        <v>204118</v>
      </c>
      <c r="F47" s="30">
        <f>'Table 25 '!F47-'Table 24 '!F47</f>
        <v>154592</v>
      </c>
      <c r="G47" s="30">
        <f>'Table 25 '!G47-'Table 24 '!G47</f>
        <v>265141</v>
      </c>
      <c r="H47" s="30">
        <f>'Table 25 '!H47-'Table 24 '!H47</f>
        <v>195974</v>
      </c>
      <c r="I47" s="30">
        <f>'Table 25 '!I47-'Table 24 '!I47</f>
        <v>391303</v>
      </c>
      <c r="J47" s="30">
        <f>'Table 25 '!J47-'Table 24 '!J47</f>
        <v>196168</v>
      </c>
      <c r="K47" s="30">
        <f>'Table 25 '!K47-'Table 24 '!K47</f>
        <v>304347</v>
      </c>
      <c r="L47" s="30">
        <f>'Table 25 '!L47-'Table 24 '!L47</f>
        <v>0</v>
      </c>
      <c r="M47" s="30">
        <f>'Table 25 '!M47-'Table 24 '!M47</f>
        <v>0</v>
      </c>
      <c r="N47" s="30">
        <f>'Table 25 '!N47-'Table 24 '!N47</f>
        <v>0</v>
      </c>
      <c r="O47" s="30">
        <f>'Table 25 '!O47-'Table 24 '!O47</f>
        <v>0</v>
      </c>
      <c r="P47" s="30">
        <f>'Table 25 '!P47-'Table 24 '!P47</f>
        <v>0</v>
      </c>
      <c r="Q47" s="30">
        <f>'Table 25 '!Q47-'Table 24 '!Q47</f>
        <v>0</v>
      </c>
      <c r="R47" s="30">
        <v>0</v>
      </c>
      <c r="S47" s="30">
        <v>0</v>
      </c>
    </row>
    <row r="48" spans="1:19" x14ac:dyDescent="0.25">
      <c r="A48" s="59" t="s">
        <v>230</v>
      </c>
      <c r="B48" s="30">
        <f>'Table 25 '!B48-'Table 24 '!B48</f>
        <v>11151</v>
      </c>
      <c r="C48" s="30">
        <f>'Table 25 '!C48-'Table 24 '!C48</f>
        <v>19860</v>
      </c>
      <c r="D48" s="30">
        <f>'Table 25 '!D48-'Table 24 '!D48</f>
        <v>18618</v>
      </c>
      <c r="E48" s="30">
        <f>'Table 25 '!E48-'Table 24 '!E48</f>
        <v>25358</v>
      </c>
      <c r="F48" s="30">
        <f>'Table 25 '!F48-'Table 24 '!F48</f>
        <v>26431</v>
      </c>
      <c r="G48" s="30">
        <f>'Table 25 '!G48-'Table 24 '!G48</f>
        <v>43861</v>
      </c>
      <c r="H48" s="30">
        <f>'Table 25 '!H48-'Table 24 '!H48</f>
        <v>25217</v>
      </c>
      <c r="I48" s="30">
        <f>'Table 25 '!I48-'Table 24 '!I48</f>
        <v>49924</v>
      </c>
      <c r="J48" s="30">
        <f>'Table 25 '!J48-'Table 24 '!J48</f>
        <v>24699</v>
      </c>
      <c r="K48" s="30">
        <f>'Table 25 '!K48-'Table 24 '!K48</f>
        <v>39939</v>
      </c>
      <c r="L48" s="30">
        <f>'Table 25 '!L48-'Table 24 '!L48</f>
        <v>28478</v>
      </c>
      <c r="M48" s="30">
        <f>'Table 25 '!M48-'Table 24 '!M48</f>
        <v>40206</v>
      </c>
      <c r="N48" s="30">
        <f>'Table 25 '!N48-'Table 24 '!N48</f>
        <v>21824</v>
      </c>
      <c r="O48" s="30">
        <f>'Table 25 '!O48-'Table 24 '!O48</f>
        <v>44512</v>
      </c>
      <c r="P48" s="30">
        <f>'Table 25 '!P48-'Table 24 '!P48</f>
        <v>26433</v>
      </c>
      <c r="Q48" s="30">
        <f>'Table 25 '!Q48-'Table 24 '!Q48</f>
        <v>55128</v>
      </c>
      <c r="R48" s="30">
        <v>32328</v>
      </c>
      <c r="S48" s="30">
        <v>57763</v>
      </c>
    </row>
    <row r="49" spans="1:19" x14ac:dyDescent="0.25">
      <c r="A49" s="59" t="s">
        <v>231</v>
      </c>
      <c r="B49" s="30">
        <f>'Table 25 '!B49-'Table 24 '!B49</f>
        <v>8990</v>
      </c>
      <c r="C49" s="30">
        <f>'Table 25 '!C49-'Table 24 '!C49</f>
        <v>8602</v>
      </c>
      <c r="D49" s="30">
        <f>'Table 25 '!D49-'Table 24 '!D49</f>
        <v>7871</v>
      </c>
      <c r="E49" s="30">
        <f>'Table 25 '!E49-'Table 24 '!E49</f>
        <v>7849</v>
      </c>
      <c r="F49" s="30">
        <f>'Table 25 '!F49-'Table 24 '!F49</f>
        <v>8251</v>
      </c>
      <c r="G49" s="30">
        <f>'Table 25 '!G49-'Table 24 '!G49</f>
        <v>9948</v>
      </c>
      <c r="H49" s="30">
        <f>'Table 25 '!H49-'Table 24 '!H49</f>
        <v>8801</v>
      </c>
      <c r="I49" s="30">
        <f>'Table 25 '!I49-'Table 24 '!I49</f>
        <v>11051</v>
      </c>
      <c r="J49" s="30">
        <f>'Table 25 '!J49-'Table 24 '!J49</f>
        <v>9992</v>
      </c>
      <c r="K49" s="30">
        <f>'Table 25 '!K49-'Table 24 '!K49</f>
        <v>10741</v>
      </c>
      <c r="L49" s="30">
        <f>'Table 25 '!L49-'Table 24 '!L49</f>
        <v>13117</v>
      </c>
      <c r="M49" s="30">
        <f>'Table 25 '!M49-'Table 24 '!M49</f>
        <v>14419</v>
      </c>
      <c r="N49" s="30">
        <f>'Table 25 '!N49-'Table 24 '!N49</f>
        <v>19651</v>
      </c>
      <c r="O49" s="30">
        <f>'Table 25 '!O49-'Table 24 '!O49</f>
        <v>28058</v>
      </c>
      <c r="P49" s="30">
        <f>'Table 25 '!P49-'Table 24 '!P49</f>
        <v>18580</v>
      </c>
      <c r="Q49" s="30">
        <f>'Table 25 '!Q49-'Table 24 '!Q49</f>
        <v>26970</v>
      </c>
      <c r="R49" s="30">
        <v>17721</v>
      </c>
      <c r="S49" s="30">
        <v>22700</v>
      </c>
    </row>
    <row r="50" spans="1:19" x14ac:dyDescent="0.25">
      <c r="A50" s="60" t="s">
        <v>232</v>
      </c>
      <c r="B50" s="30">
        <f>'Table 25 '!B50-'Table 24 '!B50</f>
        <v>-660900</v>
      </c>
      <c r="C50" s="30">
        <f>'Table 25 '!C50-'Table 24 '!C50</f>
        <v>-385839</v>
      </c>
      <c r="D50" s="30">
        <f>'Table 25 '!D50-'Table 24 '!D50</f>
        <v>-819255</v>
      </c>
      <c r="E50" s="30">
        <f>'Table 25 '!E50-'Table 24 '!E50</f>
        <v>-488225</v>
      </c>
      <c r="F50" s="30">
        <f>'Table 25 '!F50-'Table 24 '!F50</f>
        <v>-748230</v>
      </c>
      <c r="G50" s="30">
        <f>'Table 25 '!G50-'Table 24 '!G50</f>
        <v>-541712</v>
      </c>
      <c r="H50" s="30">
        <f>'Table 25 '!H50-'Table 24 '!H50</f>
        <v>-736275</v>
      </c>
      <c r="I50" s="30">
        <f>'Table 25 '!I50-'Table 24 '!I50</f>
        <v>-690632</v>
      </c>
      <c r="J50" s="30">
        <f>'Table 25 '!J50-'Table 24 '!J50</f>
        <v>-555117</v>
      </c>
      <c r="K50" s="30">
        <f>'Table 25 '!K50-'Table 24 '!K50</f>
        <v>-384264</v>
      </c>
      <c r="L50" s="30">
        <f>'Table 25 '!L50-'Table 24 '!L50</f>
        <v>-50371</v>
      </c>
      <c r="M50" s="30">
        <f>'Table 25 '!M50-'Table 24 '!M50</f>
        <v>-32930</v>
      </c>
      <c r="N50" s="30">
        <f>'Table 25 '!N50-'Table 24 '!N50</f>
        <v>-142019</v>
      </c>
      <c r="O50" s="30">
        <f>'Table 25 '!O50-'Table 24 '!O50</f>
        <v>-141117</v>
      </c>
      <c r="P50" s="30">
        <f>'Table 25 '!P50-'Table 24 '!P50</f>
        <v>-210228</v>
      </c>
      <c r="Q50" s="30">
        <f>'Table 25 '!Q50-'Table 24 '!Q50</f>
        <v>-225096</v>
      </c>
      <c r="R50" s="30">
        <v>88189</v>
      </c>
      <c r="S50" s="30">
        <v>50369</v>
      </c>
    </row>
    <row r="51" spans="1:19" x14ac:dyDescent="0.25">
      <c r="A51" s="60" t="s">
        <v>233</v>
      </c>
      <c r="B51" s="30">
        <f>'Table 25 '!B51-'Table 24 '!B51</f>
        <v>-3996</v>
      </c>
      <c r="C51" s="30">
        <f>'Table 25 '!C51-'Table 24 '!C51</f>
        <v>-17736</v>
      </c>
      <c r="D51" s="30">
        <f>'Table 25 '!D51-'Table 24 '!D51</f>
        <v>-6087</v>
      </c>
      <c r="E51" s="30">
        <f>'Table 25 '!E51-'Table 24 '!E51</f>
        <v>-27008</v>
      </c>
      <c r="F51" s="30">
        <f>'Table 25 '!F51-'Table 24 '!F51</f>
        <v>-6653</v>
      </c>
      <c r="G51" s="30">
        <f>'Table 25 '!G51-'Table 24 '!G51</f>
        <v>-34247</v>
      </c>
      <c r="H51" s="30">
        <f>'Table 25 '!H51-'Table 24 '!H51</f>
        <v>-9101</v>
      </c>
      <c r="I51" s="30">
        <f>'Table 25 '!I51-'Table 24 '!I51</f>
        <v>-61707</v>
      </c>
      <c r="J51" s="30">
        <f>'Table 25 '!J51-'Table 24 '!J51</f>
        <v>-8271</v>
      </c>
      <c r="K51" s="30">
        <f>'Table 25 '!K51-'Table 24 '!K51</f>
        <v>-53548</v>
      </c>
      <c r="L51" s="30">
        <f>'Table 25 '!L51-'Table 24 '!L51</f>
        <v>-7849</v>
      </c>
      <c r="M51" s="30">
        <f>'Table 25 '!M51-'Table 24 '!M51</f>
        <v>-55501</v>
      </c>
      <c r="N51" s="30">
        <f>'Table 25 '!N51-'Table 24 '!N51</f>
        <v>-11702</v>
      </c>
      <c r="O51" s="30">
        <f>'Table 25 '!O51-'Table 24 '!O51</f>
        <v>-98091</v>
      </c>
      <c r="P51" s="30">
        <f>'Table 25 '!P51-'Table 24 '!P51</f>
        <v>-20704</v>
      </c>
      <c r="Q51" s="30">
        <f>'Table 25 '!Q51-'Table 24 '!Q51</f>
        <v>-212008</v>
      </c>
      <c r="R51" s="30">
        <v>-5780</v>
      </c>
      <c r="S51" s="30">
        <v>-66869</v>
      </c>
    </row>
    <row r="52" spans="1:19" x14ac:dyDescent="0.25">
      <c r="A52" s="61" t="s">
        <v>59</v>
      </c>
      <c r="B52" s="63">
        <f t="shared" ref="B52:O52" si="10">SUM(B46:B51)</f>
        <v>-425171</v>
      </c>
      <c r="C52" s="63">
        <f t="shared" si="10"/>
        <v>-81890</v>
      </c>
      <c r="D52" s="63">
        <f t="shared" si="10"/>
        <v>-555308</v>
      </c>
      <c r="E52" s="63">
        <f t="shared" si="10"/>
        <v>-164180</v>
      </c>
      <c r="F52" s="63">
        <f t="shared" si="10"/>
        <v>-467856</v>
      </c>
      <c r="G52" s="63">
        <f t="shared" si="10"/>
        <v>-126224</v>
      </c>
      <c r="H52" s="63">
        <f t="shared" si="10"/>
        <v>-396435</v>
      </c>
      <c r="I52" s="63">
        <f t="shared" si="10"/>
        <v>-127052</v>
      </c>
      <c r="J52" s="63">
        <f t="shared" si="10"/>
        <v>-228214</v>
      </c>
      <c r="K52" s="63">
        <f t="shared" si="10"/>
        <v>43450</v>
      </c>
      <c r="L52" s="63">
        <f t="shared" si="10"/>
        <v>81816</v>
      </c>
      <c r="M52" s="63">
        <f t="shared" si="10"/>
        <v>95074</v>
      </c>
      <c r="N52" s="63">
        <f t="shared" si="10"/>
        <v>-1199</v>
      </c>
      <c r="O52" s="63">
        <f t="shared" si="10"/>
        <v>41224</v>
      </c>
      <c r="P52" s="63">
        <f>SUM(P46:P51)</f>
        <v>-71540</v>
      </c>
      <c r="Q52" s="63">
        <f t="shared" ref="Q52:S52" si="11">SUM(Q46:Q51)</f>
        <v>-160797</v>
      </c>
      <c r="R52" s="63">
        <f>SUM(R46:R51)</f>
        <v>260461</v>
      </c>
      <c r="S52" s="63">
        <f t="shared" si="11"/>
        <v>239452</v>
      </c>
    </row>
    <row r="53" spans="1:19" x14ac:dyDescent="0.25">
      <c r="A53" s="203" t="s">
        <v>193</v>
      </c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</row>
    <row r="54" spans="1:19" x14ac:dyDescent="0.25">
      <c r="A54" s="59" t="s">
        <v>234</v>
      </c>
      <c r="B54" s="30">
        <f>'Table 25 '!B54-'Table 24 '!B54</f>
        <v>-128814</v>
      </c>
      <c r="C54" s="30">
        <f>'Table 25 '!C54-'Table 24 '!C54</f>
        <v>-66255</v>
      </c>
      <c r="D54" s="30">
        <f>'Table 25 '!D54-'Table 24 '!D54</f>
        <v>-104733</v>
      </c>
      <c r="E54" s="30">
        <f>'Table 25 '!E54-'Table 24 '!E54</f>
        <v>-95611</v>
      </c>
      <c r="F54" s="30">
        <f>'Table 25 '!F54-'Table 24 '!F54</f>
        <v>-100567</v>
      </c>
      <c r="G54" s="30">
        <f>'Table 25 '!G54-'Table 24 '!G54</f>
        <v>-70267</v>
      </c>
      <c r="H54" s="30">
        <f>'Table 25 '!H54-'Table 24 '!H54</f>
        <v>-135143</v>
      </c>
      <c r="I54" s="30">
        <f>'Table 25 '!I54-'Table 24 '!I54</f>
        <v>-112526</v>
      </c>
      <c r="J54" s="30">
        <f>'Table 25 '!J54-'Table 24 '!J54</f>
        <v>-174238</v>
      </c>
      <c r="K54" s="30">
        <f>'Table 25 '!K54-'Table 24 '!K54</f>
        <v>-103834</v>
      </c>
      <c r="L54" s="30">
        <f>'Table 25 '!L54-'Table 24 '!L54</f>
        <v>-166780</v>
      </c>
      <c r="M54" s="30">
        <f>'Table 25 '!M54-'Table 24 '!M54</f>
        <v>-72164</v>
      </c>
      <c r="N54" s="30">
        <f>'Table 25 '!N54-'Table 24 '!N54</f>
        <v>-144071</v>
      </c>
      <c r="O54" s="30">
        <f>'Table 25 '!O54-'Table 24 '!O54</f>
        <v>-89748</v>
      </c>
      <c r="P54" s="30">
        <f>'Table 25 '!P54-'Table 24 '!P54</f>
        <v>-233828</v>
      </c>
      <c r="Q54" s="30">
        <f>'Table 25 '!Q54-'Table 24 '!Q54</f>
        <v>-163616</v>
      </c>
      <c r="R54" s="30">
        <v>-153063</v>
      </c>
      <c r="S54" s="30">
        <v>-101941</v>
      </c>
    </row>
    <row r="55" spans="1:19" x14ac:dyDescent="0.25">
      <c r="A55" s="59" t="s">
        <v>235</v>
      </c>
      <c r="B55" s="30">
        <f>'Table 25 '!B55-'Table 24 '!B55</f>
        <v>15931</v>
      </c>
      <c r="C55" s="30">
        <f>'Table 25 '!C55-'Table 24 '!C55</f>
        <v>10964</v>
      </c>
      <c r="D55" s="30">
        <f>'Table 25 '!D55-'Table 24 '!D55</f>
        <v>80890</v>
      </c>
      <c r="E55" s="30">
        <f>'Table 25 '!E55-'Table 24 '!E55</f>
        <v>57093</v>
      </c>
      <c r="F55" s="30">
        <f>'Table 25 '!F55-'Table 24 '!F55</f>
        <v>-97307</v>
      </c>
      <c r="G55" s="30">
        <f>'Table 25 '!G55-'Table 24 '!G55</f>
        <v>-64532</v>
      </c>
      <c r="H55" s="30">
        <f>'Table 25 '!H55-'Table 24 '!H55</f>
        <v>-132650</v>
      </c>
      <c r="I55" s="30">
        <f>'Table 25 '!I55-'Table 24 '!I55</f>
        <v>-90068</v>
      </c>
      <c r="J55" s="30">
        <f>'Table 25 '!J55-'Table 24 '!J55</f>
        <v>-87414</v>
      </c>
      <c r="K55" s="30">
        <f>'Table 25 '!K55-'Table 24 '!K55</f>
        <v>-36672</v>
      </c>
      <c r="L55" s="30">
        <f>'Table 25 '!L55-'Table 24 '!L55</f>
        <v>-62993</v>
      </c>
      <c r="M55" s="30">
        <f>'Table 25 '!M55-'Table 24 '!M55</f>
        <v>-29186</v>
      </c>
      <c r="N55" s="30">
        <f>'Table 25 '!N55-'Table 24 '!N55</f>
        <v>-49115</v>
      </c>
      <c r="O55" s="30">
        <f>'Table 25 '!O55-'Table 24 '!O55</f>
        <v>-34190</v>
      </c>
      <c r="P55" s="30">
        <f>'Table 25 '!P55-'Table 24 '!P55</f>
        <v>-4174</v>
      </c>
      <c r="Q55" s="30">
        <f>'Table 25 '!Q55-'Table 24 '!Q55</f>
        <v>24213</v>
      </c>
      <c r="R55" s="30">
        <v>25740</v>
      </c>
      <c r="S55" s="30">
        <v>26646</v>
      </c>
    </row>
    <row r="56" spans="1:19" x14ac:dyDescent="0.25">
      <c r="A56" s="59" t="s">
        <v>236</v>
      </c>
      <c r="B56" s="30">
        <f>'Table 25 '!B56-'Table 24 '!B56</f>
        <v>-11108</v>
      </c>
      <c r="C56" s="30">
        <f>'Table 25 '!C56-'Table 24 '!C56</f>
        <v>-587</v>
      </c>
      <c r="D56" s="30">
        <f>'Table 25 '!D56-'Table 24 '!D56</f>
        <v>-10069</v>
      </c>
      <c r="E56" s="30">
        <f>'Table 25 '!E56-'Table 24 '!E56</f>
        <v>-2573</v>
      </c>
      <c r="F56" s="30">
        <f>'Table 25 '!F56-'Table 24 '!F56</f>
        <v>-11932</v>
      </c>
      <c r="G56" s="30">
        <f>'Table 25 '!G56-'Table 24 '!G56</f>
        <v>-1722</v>
      </c>
      <c r="H56" s="30">
        <f>'Table 25 '!H56-'Table 24 '!H56</f>
        <v>-31221</v>
      </c>
      <c r="I56" s="30">
        <f>'Table 25 '!I56-'Table 24 '!I56</f>
        <v>-16261</v>
      </c>
      <c r="J56" s="30">
        <f>'Table 25 '!J56-'Table 24 '!J56</f>
        <v>1369</v>
      </c>
      <c r="K56" s="30">
        <f>'Table 25 '!K56-'Table 24 '!K56</f>
        <v>3417</v>
      </c>
      <c r="L56" s="30">
        <f>'Table 25 '!L56-'Table 24 '!L56</f>
        <v>-11340</v>
      </c>
      <c r="M56" s="30">
        <f>'Table 25 '!M56-'Table 24 '!M56</f>
        <v>-794</v>
      </c>
      <c r="N56" s="30">
        <f>'Table 25 '!N56-'Table 24 '!N56</f>
        <v>29469</v>
      </c>
      <c r="O56" s="30">
        <f>'Table 25 '!O56-'Table 24 '!O56</f>
        <v>26248</v>
      </c>
      <c r="P56" s="30">
        <f>'Table 25 '!P56-'Table 24 '!P56</f>
        <v>8738</v>
      </c>
      <c r="Q56" s="30">
        <f>'Table 25 '!Q56-'Table 24 '!Q56</f>
        <v>7717</v>
      </c>
      <c r="R56" s="30">
        <v>6376</v>
      </c>
      <c r="S56" s="30">
        <v>5082</v>
      </c>
    </row>
    <row r="57" spans="1:19" x14ac:dyDescent="0.25">
      <c r="A57" s="61" t="s">
        <v>59</v>
      </c>
      <c r="B57" s="62">
        <f t="shared" ref="B57:O57" si="12">SUM(B54:B56)</f>
        <v>-123991</v>
      </c>
      <c r="C57" s="62">
        <f t="shared" si="12"/>
        <v>-55878</v>
      </c>
      <c r="D57" s="62">
        <f t="shared" si="12"/>
        <v>-33912</v>
      </c>
      <c r="E57" s="62">
        <f t="shared" si="12"/>
        <v>-41091</v>
      </c>
      <c r="F57" s="62">
        <f t="shared" si="12"/>
        <v>-209806</v>
      </c>
      <c r="G57" s="62">
        <f t="shared" si="12"/>
        <v>-136521</v>
      </c>
      <c r="H57" s="62">
        <f t="shared" si="12"/>
        <v>-299014</v>
      </c>
      <c r="I57" s="62">
        <f t="shared" si="12"/>
        <v>-218855</v>
      </c>
      <c r="J57" s="62">
        <f t="shared" si="12"/>
        <v>-260283</v>
      </c>
      <c r="K57" s="62">
        <f t="shared" si="12"/>
        <v>-137089</v>
      </c>
      <c r="L57" s="62">
        <f t="shared" si="12"/>
        <v>-241113</v>
      </c>
      <c r="M57" s="62">
        <f t="shared" si="12"/>
        <v>-102144</v>
      </c>
      <c r="N57" s="62">
        <f t="shared" si="12"/>
        <v>-163717</v>
      </c>
      <c r="O57" s="62">
        <f t="shared" si="12"/>
        <v>-97690</v>
      </c>
      <c r="P57" s="62">
        <f>SUM(P54:P56)</f>
        <v>-229264</v>
      </c>
      <c r="Q57" s="62">
        <f t="shared" ref="Q57:R57" si="13">SUM(Q54:Q56)</f>
        <v>-131686</v>
      </c>
      <c r="R57" s="62">
        <f t="shared" si="13"/>
        <v>-120947</v>
      </c>
      <c r="S57" s="62">
        <f>SUM(S54:S56)</f>
        <v>-70213</v>
      </c>
    </row>
    <row r="58" spans="1:19" x14ac:dyDescent="0.25">
      <c r="A58" s="203" t="s">
        <v>194</v>
      </c>
      <c r="B58" s="204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</row>
    <row r="59" spans="1:19" x14ac:dyDescent="0.25">
      <c r="A59" s="59" t="s">
        <v>237</v>
      </c>
      <c r="B59" s="30">
        <f>'Table 25 '!B59-'Table 24 '!B59</f>
        <v>-914875</v>
      </c>
      <c r="C59" s="30">
        <f>'Table 25 '!C59-'Table 24 '!C59</f>
        <v>-371283</v>
      </c>
      <c r="D59" s="30">
        <f>'Table 25 '!D59-'Table 24 '!D59</f>
        <v>-789425</v>
      </c>
      <c r="E59" s="30">
        <f>'Table 25 '!E59-'Table 24 '!E59</f>
        <v>-366814</v>
      </c>
      <c r="F59" s="30">
        <f>'Table 25 '!F59-'Table 24 '!F59</f>
        <v>-1286263</v>
      </c>
      <c r="G59" s="30">
        <f>'Table 25 '!G59-'Table 24 '!G59</f>
        <v>-662342</v>
      </c>
      <c r="H59" s="30">
        <f>'Table 25 '!H59-'Table 24 '!H59</f>
        <v>-1628859</v>
      </c>
      <c r="I59" s="30">
        <f>'Table 25 '!I59-'Table 24 '!I59</f>
        <v>-809232</v>
      </c>
      <c r="J59" s="30">
        <f>'Table 25 '!J59-'Table 24 '!J59</f>
        <v>-1397324</v>
      </c>
      <c r="K59" s="30">
        <f>'Table 25 '!K59-'Table 24 '!K59</f>
        <v>-629973</v>
      </c>
      <c r="L59" s="30">
        <f>'Table 25 '!L59-'Table 24 '!L59</f>
        <v>-1488414</v>
      </c>
      <c r="M59" s="30">
        <f>'Table 25 '!M59-'Table 24 '!M59</f>
        <v>-551300</v>
      </c>
      <c r="N59" s="30">
        <f>'Table 25 '!N59-'Table 24 '!N59</f>
        <v>-1918756</v>
      </c>
      <c r="O59" s="30">
        <f>'Table 25 '!O59-'Table 24 '!O59</f>
        <v>-1385444</v>
      </c>
      <c r="P59" s="30">
        <f>'Table 25 '!P59-'Table 24 '!P59</f>
        <v>-2892204</v>
      </c>
      <c r="Q59" s="30">
        <f>'Table 25 '!Q59-'Table 24 '!Q59</f>
        <v>-2306178</v>
      </c>
      <c r="R59" s="30">
        <v>-1469135</v>
      </c>
      <c r="S59" s="30">
        <v>-1090373</v>
      </c>
    </row>
    <row r="60" spans="1:19" x14ac:dyDescent="0.25">
      <c r="A60" s="59" t="s">
        <v>238</v>
      </c>
      <c r="B60" s="30">
        <f>'Table 25 '!B60-'Table 24 '!B60</f>
        <v>100</v>
      </c>
      <c r="C60" s="30">
        <f>'Table 25 '!C60-'Table 24 '!C60</f>
        <v>47</v>
      </c>
      <c r="D60" s="30">
        <f>'Table 25 '!D60-'Table 24 '!D60</f>
        <v>47</v>
      </c>
      <c r="E60" s="30">
        <f>'Table 25 '!E60-'Table 24 '!E60</f>
        <v>15</v>
      </c>
      <c r="F60" s="30">
        <f>'Table 25 '!F60-'Table 24 '!F60</f>
        <v>2006</v>
      </c>
      <c r="G60" s="30">
        <f>'Table 25 '!G60-'Table 24 '!G60</f>
        <v>922</v>
      </c>
      <c r="H60" s="30">
        <f>'Table 25 '!H60-'Table 24 '!H60</f>
        <v>-340</v>
      </c>
      <c r="I60" s="30">
        <f>'Table 25 '!I60-'Table 24 '!I60</f>
        <v>-235</v>
      </c>
      <c r="J60" s="30">
        <f>'Table 25 '!J60-'Table 24 '!J60</f>
        <v>-288</v>
      </c>
      <c r="K60" s="30">
        <f>'Table 25 '!K60-'Table 24 '!K60</f>
        <v>-158</v>
      </c>
      <c r="L60" s="30">
        <f>'Table 25 '!L60-'Table 24 '!L60</f>
        <v>-11</v>
      </c>
      <c r="M60" s="30">
        <f>'Table 25 '!M60-'Table 24 '!M60</f>
        <v>-37</v>
      </c>
      <c r="N60" s="30">
        <f>'Table 25 '!N60-'Table 24 '!N60</f>
        <v>-6</v>
      </c>
      <c r="O60" s="30">
        <f>'Table 25 '!O60-'Table 24 '!O60</f>
        <v>3</v>
      </c>
      <c r="P60" s="30">
        <f>'Table 25 '!P60-'Table 24 '!P60</f>
        <v>1823</v>
      </c>
      <c r="Q60" s="30">
        <f>'Table 25 '!Q60-'Table 24 '!Q60</f>
        <v>1531</v>
      </c>
      <c r="R60" s="30">
        <v>-232</v>
      </c>
      <c r="S60" s="30">
        <v>-249</v>
      </c>
    </row>
    <row r="61" spans="1:19" x14ac:dyDescent="0.25">
      <c r="A61" s="59" t="s">
        <v>239</v>
      </c>
      <c r="B61" s="30">
        <f>'Table 25 '!B61-'Table 24 '!B61</f>
        <v>-199884</v>
      </c>
      <c r="C61" s="30">
        <f>'Table 25 '!C61-'Table 24 '!C61</f>
        <v>-90750</v>
      </c>
      <c r="D61" s="30">
        <f>'Table 25 '!D61-'Table 24 '!D61</f>
        <v>-128072</v>
      </c>
      <c r="E61" s="30">
        <f>'Table 25 '!E61-'Table 24 '!E61</f>
        <v>-60152</v>
      </c>
      <c r="F61" s="30">
        <f>'Table 25 '!F61-'Table 24 '!F61</f>
        <v>-169945</v>
      </c>
      <c r="G61" s="30">
        <f>'Table 25 '!G61-'Table 24 '!G61</f>
        <v>-78544</v>
      </c>
      <c r="H61" s="30">
        <f>'Table 25 '!H61-'Table 24 '!H61</f>
        <v>-202729</v>
      </c>
      <c r="I61" s="30">
        <f>'Table 25 '!I61-'Table 24 '!I61</f>
        <v>-107270</v>
      </c>
      <c r="J61" s="30">
        <f>'Table 25 '!J61-'Table 24 '!J61</f>
        <v>-160885</v>
      </c>
      <c r="K61" s="30">
        <f>'Table 25 '!K61-'Table 24 '!K61</f>
        <v>-90988</v>
      </c>
      <c r="L61" s="30">
        <f>'Table 25 '!L61-'Table 24 '!L61</f>
        <v>-284414</v>
      </c>
      <c r="M61" s="30">
        <f>'Table 25 '!M61-'Table 24 '!M61</f>
        <v>-116625</v>
      </c>
      <c r="N61" s="30">
        <f>'Table 25 '!N61-'Table 24 '!N61</f>
        <v>-217938</v>
      </c>
      <c r="O61" s="30">
        <f>'Table 25 '!O61-'Table 24 '!O61</f>
        <v>-136769</v>
      </c>
      <c r="P61" s="30">
        <f>'Table 25 '!P61-'Table 24 '!P61</f>
        <v>-191650</v>
      </c>
      <c r="Q61" s="30">
        <f>'Table 25 '!Q61-'Table 24 '!Q61</f>
        <v>-166586</v>
      </c>
      <c r="R61" s="30">
        <v>52839</v>
      </c>
      <c r="S61" s="30">
        <v>47960</v>
      </c>
    </row>
    <row r="62" spans="1:19" x14ac:dyDescent="0.25">
      <c r="A62" s="59" t="s">
        <v>240</v>
      </c>
      <c r="B62" s="30">
        <f>'Table 25 '!B62-'Table 24 '!B62</f>
        <v>338394</v>
      </c>
      <c r="C62" s="30">
        <f>'Table 25 '!C62-'Table 24 '!C62</f>
        <v>160451</v>
      </c>
      <c r="D62" s="30">
        <f>'Table 25 '!D62-'Table 24 '!D62</f>
        <v>386906</v>
      </c>
      <c r="E62" s="30">
        <f>'Table 25 '!E62-'Table 24 '!E62</f>
        <v>179337</v>
      </c>
      <c r="F62" s="30">
        <f>'Table 25 '!F62-'Table 24 '!F62</f>
        <v>410041</v>
      </c>
      <c r="G62" s="30">
        <f>'Table 25 '!G62-'Table 24 '!G62</f>
        <v>192082</v>
      </c>
      <c r="H62" s="30">
        <f>'Table 25 '!H62-'Table 24 '!H62</f>
        <v>424454</v>
      </c>
      <c r="I62" s="30">
        <f>'Table 25 '!I62-'Table 24 '!I62</f>
        <v>225991</v>
      </c>
      <c r="J62" s="30">
        <f>'Table 25 '!J62-'Table 24 '!J62</f>
        <v>456373</v>
      </c>
      <c r="K62" s="30">
        <f>'Table 25 '!K62-'Table 24 '!K62</f>
        <v>232555</v>
      </c>
      <c r="L62" s="30">
        <f>'Table 25 '!L62-'Table 24 '!L62</f>
        <v>584001</v>
      </c>
      <c r="M62" s="30">
        <f>'Table 25 '!M62-'Table 24 '!M62</f>
        <v>228566</v>
      </c>
      <c r="N62" s="30">
        <f>'Table 25 '!N62-'Table 24 '!N62</f>
        <v>482519</v>
      </c>
      <c r="O62" s="30">
        <f>'Table 25 '!O62-'Table 24 '!O62</f>
        <v>301498</v>
      </c>
      <c r="P62" s="30">
        <f>'Table 25 '!P62-'Table 24 '!P62</f>
        <v>555096</v>
      </c>
      <c r="Q62" s="30">
        <f>'Table 25 '!Q62-'Table 24 '!Q62</f>
        <v>484249</v>
      </c>
      <c r="R62" s="30">
        <v>565480</v>
      </c>
      <c r="S62" s="30">
        <v>476240</v>
      </c>
    </row>
    <row r="63" spans="1:19" x14ac:dyDescent="0.25">
      <c r="A63" s="59" t="s">
        <v>241</v>
      </c>
      <c r="B63" s="30">
        <f>'Table 25 '!B63-'Table 24 '!B63</f>
        <v>-52553</v>
      </c>
      <c r="C63" s="30">
        <f>'Table 25 '!C63-'Table 24 '!C63</f>
        <v>-8224</v>
      </c>
      <c r="D63" s="30">
        <f>'Table 25 '!D63-'Table 24 '!D63</f>
        <v>396023</v>
      </c>
      <c r="E63" s="30">
        <f>'Table 25 '!E63-'Table 24 '!E63</f>
        <v>227323</v>
      </c>
      <c r="F63" s="30">
        <f>'Table 25 '!F63-'Table 24 '!F63</f>
        <v>-937862</v>
      </c>
      <c r="G63" s="30">
        <f>'Table 25 '!G63-'Table 24 '!G63</f>
        <v>-498568</v>
      </c>
      <c r="H63" s="30">
        <f>'Table 25 '!H63-'Table 24 '!H63</f>
        <v>-1823013</v>
      </c>
      <c r="I63" s="30">
        <f>'Table 25 '!I63-'Table 24 '!I63</f>
        <v>-1279341</v>
      </c>
      <c r="J63" s="30">
        <f>'Table 25 '!J63-'Table 24 '!J63</f>
        <v>-1841818</v>
      </c>
      <c r="K63" s="30">
        <f>'Table 25 '!K63-'Table 24 '!K63</f>
        <v>-1076010</v>
      </c>
      <c r="L63" s="30">
        <f>'Table 25 '!L63-'Table 24 '!L63</f>
        <v>-2171472</v>
      </c>
      <c r="M63" s="30">
        <f>'Table 25 '!M63-'Table 24 '!M63</f>
        <v>-873193</v>
      </c>
      <c r="N63" s="30">
        <f>'Table 25 '!N63-'Table 24 '!N63</f>
        <v>-1656010</v>
      </c>
      <c r="O63" s="30">
        <f>'Table 25 '!O63-'Table 24 '!O63</f>
        <v>-1034792</v>
      </c>
      <c r="P63" s="30">
        <f>'Table 25 '!P63-'Table 24 '!P63</f>
        <v>-1547353</v>
      </c>
      <c r="Q63" s="30">
        <f>'Table 25 '!Q63-'Table 24 '!Q63</f>
        <v>-1154699</v>
      </c>
      <c r="R63" s="30">
        <v>585307</v>
      </c>
      <c r="S63" s="30">
        <v>547244</v>
      </c>
    </row>
    <row r="64" spans="1:19" x14ac:dyDescent="0.25">
      <c r="A64" s="64" t="s">
        <v>59</v>
      </c>
      <c r="B64" s="62">
        <f t="shared" ref="B64:O64" si="14">SUM(B59:B63)</f>
        <v>-828818</v>
      </c>
      <c r="C64" s="62">
        <f t="shared" si="14"/>
        <v>-309759</v>
      </c>
      <c r="D64" s="62">
        <f t="shared" si="14"/>
        <v>-134521</v>
      </c>
      <c r="E64" s="62">
        <f t="shared" si="14"/>
        <v>-20291</v>
      </c>
      <c r="F64" s="62">
        <f t="shared" si="14"/>
        <v>-1982023</v>
      </c>
      <c r="G64" s="62">
        <f t="shared" si="14"/>
        <v>-1046450</v>
      </c>
      <c r="H64" s="62">
        <f t="shared" si="14"/>
        <v>-3230487</v>
      </c>
      <c r="I64" s="62">
        <f t="shared" si="14"/>
        <v>-1970087</v>
      </c>
      <c r="J64" s="62">
        <f t="shared" si="14"/>
        <v>-2943942</v>
      </c>
      <c r="K64" s="62">
        <f t="shared" si="14"/>
        <v>-1564574</v>
      </c>
      <c r="L64" s="62">
        <f t="shared" si="14"/>
        <v>-3360310</v>
      </c>
      <c r="M64" s="62">
        <f t="shared" si="14"/>
        <v>-1312589</v>
      </c>
      <c r="N64" s="62">
        <f t="shared" si="14"/>
        <v>-3310191</v>
      </c>
      <c r="O64" s="62">
        <f t="shared" si="14"/>
        <v>-2255504</v>
      </c>
      <c r="P64" s="62">
        <f>SUM(P59:P63)</f>
        <v>-4074288</v>
      </c>
      <c r="Q64" s="62">
        <f t="shared" ref="Q64:R64" si="15">SUM(Q59:Q63)</f>
        <v>-3141683</v>
      </c>
      <c r="R64" s="62">
        <f t="shared" si="15"/>
        <v>-265741</v>
      </c>
      <c r="S64" s="62">
        <f>SUM(S59:S63)</f>
        <v>-19178</v>
      </c>
    </row>
    <row r="65" spans="1:19" x14ac:dyDescent="0.25">
      <c r="A65" s="203" t="s">
        <v>195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</row>
    <row r="66" spans="1:19" x14ac:dyDescent="0.25">
      <c r="A66" s="59" t="s">
        <v>242</v>
      </c>
      <c r="B66" s="30">
        <v>584194</v>
      </c>
      <c r="C66" s="30">
        <v>101873</v>
      </c>
      <c r="D66" s="30">
        <v>503971</v>
      </c>
      <c r="E66" s="30">
        <v>86296</v>
      </c>
      <c r="F66" s="30">
        <v>668473</v>
      </c>
      <c r="G66" s="30">
        <v>101940</v>
      </c>
      <c r="H66" s="30">
        <v>562496</v>
      </c>
      <c r="I66" s="30">
        <v>136962</v>
      </c>
      <c r="J66" s="30">
        <v>699576</v>
      </c>
      <c r="K66" s="30">
        <v>162457</v>
      </c>
      <c r="L66" s="30">
        <v>595469</v>
      </c>
      <c r="M66" s="30">
        <v>141899</v>
      </c>
      <c r="N66" s="30">
        <v>620053</v>
      </c>
      <c r="O66" s="30">
        <v>376485</v>
      </c>
      <c r="P66" s="30">
        <v>662335</v>
      </c>
      <c r="Q66" s="30">
        <v>261608</v>
      </c>
      <c r="R66" s="30">
        <v>577411</v>
      </c>
      <c r="S66" s="30">
        <v>163965</v>
      </c>
    </row>
    <row r="67" spans="1:19" x14ac:dyDescent="0.25">
      <c r="A67" s="59" t="s">
        <v>243</v>
      </c>
      <c r="B67" s="30">
        <v>62317</v>
      </c>
      <c r="C67" s="30">
        <v>31218</v>
      </c>
      <c r="D67" s="30">
        <v>55667</v>
      </c>
      <c r="E67" s="30">
        <v>25045</v>
      </c>
      <c r="F67" s="30">
        <v>52816</v>
      </c>
      <c r="G67" s="30">
        <v>30016</v>
      </c>
      <c r="H67" s="30">
        <v>48503</v>
      </c>
      <c r="I67" s="30">
        <v>34687</v>
      </c>
      <c r="J67" s="30">
        <v>58583</v>
      </c>
      <c r="K67" s="30">
        <v>33201</v>
      </c>
      <c r="L67" s="30">
        <v>42238</v>
      </c>
      <c r="M67" s="30">
        <v>25766</v>
      </c>
      <c r="N67" s="30">
        <v>28483</v>
      </c>
      <c r="O67" s="30">
        <v>35083</v>
      </c>
      <c r="P67" s="30">
        <v>37917</v>
      </c>
      <c r="Q67" s="30">
        <v>33574</v>
      </c>
      <c r="R67" s="30">
        <v>56899</v>
      </c>
      <c r="S67" s="30">
        <v>43096</v>
      </c>
    </row>
    <row r="68" spans="1:19" x14ac:dyDescent="0.25">
      <c r="A68" s="59" t="s">
        <v>244</v>
      </c>
      <c r="B68" s="30">
        <v>688</v>
      </c>
      <c r="C68" s="30">
        <v>3782</v>
      </c>
      <c r="D68" s="30">
        <v>1915</v>
      </c>
      <c r="E68" s="30">
        <v>5982</v>
      </c>
      <c r="F68" s="30">
        <v>1382</v>
      </c>
      <c r="G68" s="30">
        <v>5642</v>
      </c>
      <c r="H68" s="30">
        <v>-239</v>
      </c>
      <c r="I68" s="30">
        <v>5871</v>
      </c>
      <c r="J68" s="30">
        <v>1545</v>
      </c>
      <c r="K68" s="30">
        <v>5064</v>
      </c>
      <c r="L68" s="30">
        <v>2058</v>
      </c>
      <c r="M68" s="30">
        <v>2334</v>
      </c>
      <c r="N68" s="30">
        <v>2100</v>
      </c>
      <c r="O68" s="30">
        <v>117</v>
      </c>
      <c r="P68" s="30">
        <v>-304</v>
      </c>
      <c r="Q68" s="30">
        <v>-6363</v>
      </c>
      <c r="R68" s="30">
        <v>3142</v>
      </c>
      <c r="S68" s="30">
        <v>3770</v>
      </c>
    </row>
    <row r="69" spans="1:19" x14ac:dyDescent="0.25">
      <c r="A69" s="59" t="s">
        <v>245</v>
      </c>
      <c r="B69" s="30">
        <v>108349</v>
      </c>
      <c r="C69" s="30">
        <v>65358</v>
      </c>
      <c r="D69" s="30">
        <v>64812</v>
      </c>
      <c r="E69" s="30">
        <v>35875</v>
      </c>
      <c r="F69" s="30">
        <v>55493</v>
      </c>
      <c r="G69" s="30">
        <v>37951</v>
      </c>
      <c r="H69" s="30">
        <v>50932</v>
      </c>
      <c r="I69" s="30">
        <v>41741</v>
      </c>
      <c r="J69" s="30">
        <v>81610</v>
      </c>
      <c r="K69" s="30">
        <v>56162</v>
      </c>
      <c r="L69" s="30">
        <v>54842</v>
      </c>
      <c r="M69" s="30">
        <v>37093</v>
      </c>
      <c r="N69" s="30">
        <v>10377</v>
      </c>
      <c r="O69" s="30">
        <v>14040</v>
      </c>
      <c r="P69" s="30">
        <v>53157</v>
      </c>
      <c r="Q69" s="30">
        <v>60810</v>
      </c>
      <c r="R69" s="30">
        <v>31691</v>
      </c>
      <c r="S69" s="30">
        <v>32902</v>
      </c>
    </row>
    <row r="70" spans="1:19" x14ac:dyDescent="0.25">
      <c r="A70" s="59" t="s">
        <v>246</v>
      </c>
      <c r="B70" s="30">
        <v>349371</v>
      </c>
      <c r="C70" s="30">
        <v>167169</v>
      </c>
      <c r="D70" s="30">
        <v>344423</v>
      </c>
      <c r="E70" s="30">
        <v>177368</v>
      </c>
      <c r="F70" s="30">
        <v>484390</v>
      </c>
      <c r="G70" s="30">
        <v>247256</v>
      </c>
      <c r="H70" s="30">
        <v>457532</v>
      </c>
      <c r="I70" s="30">
        <v>252910</v>
      </c>
      <c r="J70" s="30">
        <v>511166</v>
      </c>
      <c r="K70" s="30">
        <v>280807</v>
      </c>
      <c r="L70" s="30">
        <v>479876</v>
      </c>
      <c r="M70" s="30">
        <v>315305</v>
      </c>
      <c r="N70" s="30">
        <v>581803</v>
      </c>
      <c r="O70" s="30">
        <v>552774</v>
      </c>
      <c r="P70" s="30">
        <v>537132</v>
      </c>
      <c r="Q70" s="30">
        <v>410573</v>
      </c>
      <c r="R70" s="30">
        <v>508296</v>
      </c>
      <c r="S70" s="30">
        <v>304494</v>
      </c>
    </row>
    <row r="71" spans="1:19" x14ac:dyDescent="0.25">
      <c r="A71" s="59" t="s">
        <v>247</v>
      </c>
      <c r="B71" s="30">
        <v>43355</v>
      </c>
      <c r="C71" s="30">
        <v>37610</v>
      </c>
      <c r="D71" s="30">
        <v>48058</v>
      </c>
      <c r="E71" s="30">
        <v>34508</v>
      </c>
      <c r="F71" s="30">
        <v>55975</v>
      </c>
      <c r="G71" s="30">
        <v>51370</v>
      </c>
      <c r="H71" s="30">
        <v>64965</v>
      </c>
      <c r="I71" s="30">
        <v>83221</v>
      </c>
      <c r="J71" s="30">
        <v>61057</v>
      </c>
      <c r="K71" s="30">
        <v>72154</v>
      </c>
      <c r="L71" s="30">
        <v>55144</v>
      </c>
      <c r="M71" s="30">
        <v>57868</v>
      </c>
      <c r="N71" s="30">
        <v>66377</v>
      </c>
      <c r="O71" s="30">
        <v>118624</v>
      </c>
      <c r="P71" s="30">
        <v>61049</v>
      </c>
      <c r="Q71" s="30">
        <v>100252</v>
      </c>
      <c r="R71" s="30">
        <v>58201</v>
      </c>
      <c r="S71" s="30">
        <v>57637</v>
      </c>
    </row>
    <row r="72" spans="1:19" x14ac:dyDescent="0.25">
      <c r="A72" s="59" t="s">
        <v>248</v>
      </c>
      <c r="B72" s="30">
        <v>15825</v>
      </c>
      <c r="C72" s="30">
        <v>10277</v>
      </c>
      <c r="D72" s="30">
        <v>20050</v>
      </c>
      <c r="E72" s="30">
        <v>14130</v>
      </c>
      <c r="F72" s="30">
        <v>48702</v>
      </c>
      <c r="G72" s="30">
        <v>36007</v>
      </c>
      <c r="H72" s="30">
        <v>44558</v>
      </c>
      <c r="I72" s="30">
        <v>40253</v>
      </c>
      <c r="J72" s="30">
        <v>-7298</v>
      </c>
      <c r="K72" s="30">
        <v>-1553</v>
      </c>
      <c r="L72" s="30">
        <v>-4242</v>
      </c>
      <c r="M72" s="30">
        <v>-1362</v>
      </c>
      <c r="N72" s="30">
        <v>-18534</v>
      </c>
      <c r="O72" s="30">
        <v>-12823</v>
      </c>
      <c r="P72" s="30">
        <v>-28138</v>
      </c>
      <c r="Q72" s="30">
        <v>-25835</v>
      </c>
      <c r="R72" s="30">
        <v>-16705</v>
      </c>
      <c r="S72" s="30">
        <v>-15396</v>
      </c>
    </row>
    <row r="73" spans="1:19" x14ac:dyDescent="0.25">
      <c r="A73" s="59" t="s">
        <v>249</v>
      </c>
      <c r="B73" s="30">
        <v>3018</v>
      </c>
      <c r="C73" s="30">
        <v>2615</v>
      </c>
      <c r="D73" s="30">
        <v>2603</v>
      </c>
      <c r="E73" s="30">
        <v>2383</v>
      </c>
      <c r="F73" s="30">
        <v>2074</v>
      </c>
      <c r="G73" s="30">
        <v>1801</v>
      </c>
      <c r="H73" s="30">
        <v>2928</v>
      </c>
      <c r="I73" s="30">
        <v>3024</v>
      </c>
      <c r="J73" s="30">
        <v>1875</v>
      </c>
      <c r="K73" s="30">
        <v>1404</v>
      </c>
      <c r="L73" s="30">
        <v>2693</v>
      </c>
      <c r="M73" s="30">
        <v>1635</v>
      </c>
      <c r="N73" s="30">
        <v>4706</v>
      </c>
      <c r="O73" s="30">
        <v>3532</v>
      </c>
      <c r="P73" s="30">
        <v>2950</v>
      </c>
      <c r="Q73" s="30">
        <v>3290</v>
      </c>
      <c r="R73" s="30">
        <v>4566</v>
      </c>
      <c r="S73" s="30">
        <v>5655</v>
      </c>
    </row>
    <row r="74" spans="1:19" x14ac:dyDescent="0.25">
      <c r="A74" s="59" t="s">
        <v>250</v>
      </c>
      <c r="B74" s="30">
        <v>27289</v>
      </c>
      <c r="C74" s="30">
        <v>21838</v>
      </c>
      <c r="D74" s="30">
        <v>21569</v>
      </c>
      <c r="E74" s="30">
        <v>16600</v>
      </c>
      <c r="F74" s="30">
        <v>33744</v>
      </c>
      <c r="G74" s="30">
        <v>30392</v>
      </c>
      <c r="H74" s="30">
        <v>31894</v>
      </c>
      <c r="I74" s="30">
        <v>27772</v>
      </c>
      <c r="J74" s="30">
        <v>27812</v>
      </c>
      <c r="K74" s="30">
        <v>16720</v>
      </c>
      <c r="L74" s="30">
        <v>30077</v>
      </c>
      <c r="M74" s="30">
        <v>31063</v>
      </c>
      <c r="N74" s="30">
        <v>35848</v>
      </c>
      <c r="O74" s="30">
        <v>60161</v>
      </c>
      <c r="P74" s="30">
        <v>29578</v>
      </c>
      <c r="Q74" s="30">
        <v>34248</v>
      </c>
      <c r="R74" s="30">
        <v>44000</v>
      </c>
      <c r="S74" s="30">
        <v>59578</v>
      </c>
    </row>
    <row r="75" spans="1:19" x14ac:dyDescent="0.25">
      <c r="A75" s="59" t="s">
        <v>251</v>
      </c>
      <c r="B75" s="30">
        <v>8239</v>
      </c>
      <c r="C75" s="30">
        <v>10122</v>
      </c>
      <c r="D75" s="30">
        <v>13797</v>
      </c>
      <c r="E75" s="30">
        <v>14501</v>
      </c>
      <c r="F75" s="30">
        <v>12421</v>
      </c>
      <c r="G75" s="30">
        <v>14253</v>
      </c>
      <c r="H75" s="30">
        <v>11990</v>
      </c>
      <c r="I75" s="30">
        <v>15301</v>
      </c>
      <c r="J75" s="30">
        <v>10297</v>
      </c>
      <c r="K75" s="30">
        <v>14018</v>
      </c>
      <c r="L75" s="30">
        <v>6667</v>
      </c>
      <c r="M75" s="30">
        <v>10010</v>
      </c>
      <c r="N75" s="30">
        <v>12158</v>
      </c>
      <c r="O75" s="30">
        <v>17135</v>
      </c>
      <c r="P75" s="30">
        <v>-2480</v>
      </c>
      <c r="Q75" s="30">
        <v>3043</v>
      </c>
      <c r="R75" s="30">
        <v>2589</v>
      </c>
      <c r="S75" s="30">
        <v>7920</v>
      </c>
    </row>
    <row r="76" spans="1:19" x14ac:dyDescent="0.25">
      <c r="A76" s="59" t="s">
        <v>252</v>
      </c>
      <c r="B76" s="30">
        <v>133745</v>
      </c>
      <c r="C76" s="30">
        <v>203159</v>
      </c>
      <c r="D76" s="30">
        <v>134375</v>
      </c>
      <c r="E76" s="30">
        <v>200911</v>
      </c>
      <c r="F76" s="30">
        <v>154018</v>
      </c>
      <c r="G76" s="30">
        <v>250839</v>
      </c>
      <c r="H76" s="30">
        <v>187003</v>
      </c>
      <c r="I76" s="30">
        <v>364667</v>
      </c>
      <c r="J76" s="30">
        <v>172361</v>
      </c>
      <c r="K76" s="30">
        <v>259696</v>
      </c>
      <c r="L76" s="30">
        <v>174664</v>
      </c>
      <c r="M76" s="30">
        <v>262214</v>
      </c>
      <c r="N76" s="30">
        <v>207191</v>
      </c>
      <c r="O76" s="30">
        <v>469391</v>
      </c>
      <c r="P76" s="30">
        <v>218273</v>
      </c>
      <c r="Q76" s="30">
        <v>490474</v>
      </c>
      <c r="R76" s="30">
        <v>277077</v>
      </c>
      <c r="S76" s="30">
        <v>502115</v>
      </c>
    </row>
    <row r="77" spans="1:19" x14ac:dyDescent="0.25">
      <c r="A77" s="59" t="s">
        <v>267</v>
      </c>
      <c r="B77" s="30">
        <v>25552</v>
      </c>
      <c r="C77" s="30">
        <v>25697</v>
      </c>
      <c r="D77" s="30">
        <v>23064</v>
      </c>
      <c r="E77" s="30">
        <v>21698</v>
      </c>
      <c r="F77" s="30">
        <v>23446</v>
      </c>
      <c r="G77" s="30">
        <v>23594</v>
      </c>
      <c r="H77" s="30">
        <v>26800</v>
      </c>
      <c r="I77" s="30">
        <v>30694</v>
      </c>
      <c r="J77" s="30">
        <v>20160</v>
      </c>
      <c r="K77" s="30">
        <v>20126</v>
      </c>
      <c r="L77" s="30">
        <v>17361</v>
      </c>
      <c r="M77" s="30">
        <v>22037</v>
      </c>
      <c r="N77" s="30">
        <v>20504</v>
      </c>
      <c r="O77" s="30">
        <v>32290</v>
      </c>
      <c r="P77" s="30">
        <v>24821</v>
      </c>
      <c r="Q77" s="30">
        <v>34133</v>
      </c>
      <c r="R77" s="30">
        <v>28267</v>
      </c>
      <c r="S77" s="30">
        <v>33184</v>
      </c>
    </row>
    <row r="78" spans="1:19" x14ac:dyDescent="0.25">
      <c r="A78" s="59" t="s">
        <v>253</v>
      </c>
      <c r="B78" s="30">
        <v>53514</v>
      </c>
      <c r="C78" s="30">
        <v>46157</v>
      </c>
      <c r="D78" s="30">
        <v>50474</v>
      </c>
      <c r="E78" s="30">
        <v>38843</v>
      </c>
      <c r="F78" s="30">
        <v>56216</v>
      </c>
      <c r="G78" s="30">
        <v>47866</v>
      </c>
      <c r="H78" s="30">
        <v>64801</v>
      </c>
      <c r="I78" s="30">
        <v>66670</v>
      </c>
      <c r="J78" s="30">
        <v>61438</v>
      </c>
      <c r="K78" s="30">
        <v>48042</v>
      </c>
      <c r="L78" s="30">
        <v>56278</v>
      </c>
      <c r="M78" s="30">
        <v>51390</v>
      </c>
      <c r="N78" s="30">
        <v>60469</v>
      </c>
      <c r="O78" s="30">
        <v>124591</v>
      </c>
      <c r="P78" s="30">
        <v>63464</v>
      </c>
      <c r="Q78" s="30">
        <v>90791</v>
      </c>
      <c r="R78" s="30">
        <v>76446</v>
      </c>
      <c r="S78" s="30">
        <v>79196</v>
      </c>
    </row>
    <row r="79" spans="1:19" x14ac:dyDescent="0.25">
      <c r="A79" s="59" t="s">
        <v>254</v>
      </c>
      <c r="B79" s="30">
        <v>-8050</v>
      </c>
      <c r="C79" s="30">
        <v>-5474</v>
      </c>
      <c r="D79" s="30">
        <v>-5724</v>
      </c>
      <c r="E79" s="30">
        <v>-5098</v>
      </c>
      <c r="F79" s="30">
        <v>-3510</v>
      </c>
      <c r="G79" s="30">
        <v>-1463</v>
      </c>
      <c r="H79" s="30">
        <v>-5797</v>
      </c>
      <c r="I79" s="30">
        <v>-4728</v>
      </c>
      <c r="J79" s="30">
        <v>-5470</v>
      </c>
      <c r="K79" s="30">
        <v>-2812</v>
      </c>
      <c r="L79" s="30">
        <v>-4357</v>
      </c>
      <c r="M79" s="30">
        <v>-2487</v>
      </c>
      <c r="N79" s="30">
        <v>-5076</v>
      </c>
      <c r="O79" s="30">
        <v>-7021</v>
      </c>
      <c r="P79" s="30">
        <v>-13091</v>
      </c>
      <c r="Q79" s="30">
        <v>-24839</v>
      </c>
      <c r="R79" s="30">
        <v>-9581</v>
      </c>
      <c r="S79" s="30">
        <v>-13474</v>
      </c>
    </row>
    <row r="80" spans="1:19" x14ac:dyDescent="0.25">
      <c r="A80" s="59" t="s">
        <v>255</v>
      </c>
      <c r="B80" s="30">
        <v>18191</v>
      </c>
      <c r="C80" s="30">
        <v>21543</v>
      </c>
      <c r="D80" s="30">
        <v>23712</v>
      </c>
      <c r="E80" s="30">
        <v>23703</v>
      </c>
      <c r="F80" s="30">
        <v>35452</v>
      </c>
      <c r="G80" s="30">
        <v>35539</v>
      </c>
      <c r="H80" s="30">
        <v>28287</v>
      </c>
      <c r="I80" s="30">
        <v>38324</v>
      </c>
      <c r="J80" s="30">
        <v>33118</v>
      </c>
      <c r="K80" s="30">
        <v>36041</v>
      </c>
      <c r="L80" s="30">
        <v>32039</v>
      </c>
      <c r="M80" s="30">
        <v>31168</v>
      </c>
      <c r="N80" s="30">
        <v>26028</v>
      </c>
      <c r="O80" s="30">
        <v>56042</v>
      </c>
      <c r="P80" s="30">
        <v>6835</v>
      </c>
      <c r="Q80" s="30">
        <v>18709</v>
      </c>
      <c r="R80" s="30">
        <v>41155</v>
      </c>
      <c r="S80" s="30">
        <v>64452</v>
      </c>
    </row>
    <row r="81" spans="1:19" x14ac:dyDescent="0.25">
      <c r="A81" s="59" t="s">
        <v>268</v>
      </c>
      <c r="B81" s="30">
        <v>150</v>
      </c>
      <c r="C81" s="30">
        <v>144</v>
      </c>
      <c r="D81" s="30">
        <v>308</v>
      </c>
      <c r="E81" s="30">
        <v>267</v>
      </c>
      <c r="F81" s="30">
        <v>351</v>
      </c>
      <c r="G81" s="30">
        <v>320</v>
      </c>
      <c r="H81" s="30">
        <v>719</v>
      </c>
      <c r="I81" s="30">
        <v>806</v>
      </c>
      <c r="J81" s="30">
        <v>463</v>
      </c>
      <c r="K81" s="30">
        <v>471</v>
      </c>
      <c r="L81" s="30">
        <v>500</v>
      </c>
      <c r="M81" s="30">
        <v>490</v>
      </c>
      <c r="N81" s="30">
        <v>947</v>
      </c>
      <c r="O81" s="30">
        <v>1247</v>
      </c>
      <c r="P81" s="30">
        <v>666</v>
      </c>
      <c r="Q81" s="30">
        <v>1050</v>
      </c>
      <c r="R81" s="30">
        <v>867</v>
      </c>
      <c r="S81" s="30">
        <v>1184</v>
      </c>
    </row>
    <row r="82" spans="1:19" x14ac:dyDescent="0.25">
      <c r="A82" s="59" t="s">
        <v>256</v>
      </c>
      <c r="B82" s="30">
        <v>-4</v>
      </c>
      <c r="C82" s="30">
        <v>-69</v>
      </c>
      <c r="D82" s="30">
        <v>-5</v>
      </c>
      <c r="E82" s="30">
        <v>-12</v>
      </c>
      <c r="F82" s="30">
        <v>2</v>
      </c>
      <c r="G82" s="30">
        <v>-8</v>
      </c>
      <c r="H82" s="30">
        <v>-1</v>
      </c>
      <c r="I82" s="30">
        <v>-15</v>
      </c>
      <c r="J82" s="30">
        <v>12</v>
      </c>
      <c r="K82" s="30">
        <v>18</v>
      </c>
      <c r="L82" s="30">
        <v>10</v>
      </c>
      <c r="M82" s="30">
        <v>-25</v>
      </c>
      <c r="N82" s="30">
        <v>57</v>
      </c>
      <c r="O82" s="30">
        <v>104</v>
      </c>
      <c r="P82" s="30">
        <v>4</v>
      </c>
      <c r="Q82" s="30">
        <v>254</v>
      </c>
      <c r="R82" s="30">
        <v>10</v>
      </c>
      <c r="S82" s="30">
        <v>20</v>
      </c>
    </row>
    <row r="83" spans="1:19" x14ac:dyDescent="0.25">
      <c r="A83" s="59" t="s">
        <v>257</v>
      </c>
      <c r="B83" s="30">
        <v>1261</v>
      </c>
      <c r="C83" s="30">
        <v>659</v>
      </c>
      <c r="D83" s="30">
        <v>981</v>
      </c>
      <c r="E83" s="30">
        <v>386</v>
      </c>
      <c r="F83" s="30">
        <v>1287</v>
      </c>
      <c r="G83" s="30">
        <v>776</v>
      </c>
      <c r="H83" s="30">
        <v>1494</v>
      </c>
      <c r="I83" s="30">
        <v>1043</v>
      </c>
      <c r="J83" s="30">
        <v>1323</v>
      </c>
      <c r="K83" s="30">
        <v>907</v>
      </c>
      <c r="L83" s="30">
        <v>1286</v>
      </c>
      <c r="M83" s="30">
        <v>957</v>
      </c>
      <c r="N83" s="30">
        <v>1632</v>
      </c>
      <c r="O83" s="30">
        <v>1593</v>
      </c>
      <c r="P83" s="30">
        <v>1563</v>
      </c>
      <c r="Q83" s="30">
        <v>1620</v>
      </c>
      <c r="R83" s="30">
        <v>1203</v>
      </c>
      <c r="S83" s="30">
        <v>1654</v>
      </c>
    </row>
    <row r="84" spans="1:19" x14ac:dyDescent="0.25">
      <c r="A84" s="59" t="s">
        <v>258</v>
      </c>
      <c r="B84" s="30">
        <v>85</v>
      </c>
      <c r="C84" s="30">
        <v>255</v>
      </c>
      <c r="D84" s="30">
        <v>56</v>
      </c>
      <c r="E84" s="30">
        <v>236</v>
      </c>
      <c r="F84" s="30">
        <v>97</v>
      </c>
      <c r="G84" s="30">
        <v>322</v>
      </c>
      <c r="H84" s="30">
        <v>99</v>
      </c>
      <c r="I84" s="30">
        <v>372</v>
      </c>
      <c r="J84" s="30">
        <v>70</v>
      </c>
      <c r="K84" s="30">
        <v>261</v>
      </c>
      <c r="L84" s="30">
        <v>1239</v>
      </c>
      <c r="M84" s="30">
        <v>507</v>
      </c>
      <c r="N84" s="30">
        <v>519</v>
      </c>
      <c r="O84" s="30">
        <v>353</v>
      </c>
      <c r="P84" s="30">
        <v>130</v>
      </c>
      <c r="Q84" s="30">
        <v>255</v>
      </c>
      <c r="R84" s="30">
        <v>102</v>
      </c>
      <c r="S84" s="30">
        <v>450</v>
      </c>
    </row>
    <row r="85" spans="1:19" x14ac:dyDescent="0.25">
      <c r="A85" s="59" t="s">
        <v>259</v>
      </c>
      <c r="B85" s="30">
        <v>3879</v>
      </c>
      <c r="C85" s="30">
        <v>11420</v>
      </c>
      <c r="D85" s="30">
        <v>2873</v>
      </c>
      <c r="E85" s="30">
        <v>12232</v>
      </c>
      <c r="F85" s="30">
        <v>-55</v>
      </c>
      <c r="G85" s="30">
        <v>13246</v>
      </c>
      <c r="H85" s="30">
        <v>-1298</v>
      </c>
      <c r="I85" s="30">
        <v>15369</v>
      </c>
      <c r="J85" s="30">
        <v>-6746</v>
      </c>
      <c r="K85" s="30">
        <v>12277</v>
      </c>
      <c r="L85" s="30">
        <v>-9808</v>
      </c>
      <c r="M85" s="30">
        <v>8730</v>
      </c>
      <c r="N85" s="30">
        <v>-18972</v>
      </c>
      <c r="O85" s="30">
        <v>11561</v>
      </c>
      <c r="P85" s="30">
        <v>-68812</v>
      </c>
      <c r="Q85" s="30">
        <v>-5775</v>
      </c>
      <c r="R85" s="30">
        <v>-35473</v>
      </c>
      <c r="S85" s="30">
        <v>6458</v>
      </c>
    </row>
    <row r="86" spans="1:19" x14ac:dyDescent="0.25">
      <c r="A86" s="59" t="s">
        <v>260</v>
      </c>
      <c r="B86" s="30">
        <v>34900</v>
      </c>
      <c r="C86" s="30">
        <v>33790</v>
      </c>
      <c r="D86" s="30">
        <v>37496</v>
      </c>
      <c r="E86" s="30">
        <v>37390</v>
      </c>
      <c r="F86" s="30">
        <v>43531</v>
      </c>
      <c r="G86" s="30">
        <v>43338</v>
      </c>
      <c r="H86" s="30">
        <v>48483</v>
      </c>
      <c r="I86" s="30">
        <v>58644</v>
      </c>
      <c r="J86" s="30">
        <v>47339</v>
      </c>
      <c r="K86" s="30">
        <v>52464</v>
      </c>
      <c r="L86" s="30">
        <v>48421</v>
      </c>
      <c r="M86" s="30">
        <v>55077</v>
      </c>
      <c r="N86" s="30">
        <v>47242</v>
      </c>
      <c r="O86" s="30">
        <v>68490</v>
      </c>
      <c r="P86" s="30">
        <v>58638</v>
      </c>
      <c r="Q86" s="30">
        <v>112909</v>
      </c>
      <c r="R86" s="30">
        <v>62123</v>
      </c>
      <c r="S86" s="30">
        <v>102389</v>
      </c>
    </row>
    <row r="87" spans="1:19" x14ac:dyDescent="0.25">
      <c r="A87" s="59" t="s">
        <v>261</v>
      </c>
      <c r="B87" s="30">
        <v>39355</v>
      </c>
      <c r="C87" s="30">
        <v>21740</v>
      </c>
      <c r="D87" s="30">
        <v>50025</v>
      </c>
      <c r="E87" s="30">
        <v>27607</v>
      </c>
      <c r="F87" s="30">
        <v>92571</v>
      </c>
      <c r="G87" s="30">
        <v>61126</v>
      </c>
      <c r="H87" s="30">
        <v>118306</v>
      </c>
      <c r="I87" s="30">
        <v>88521</v>
      </c>
      <c r="J87" s="30">
        <v>145584</v>
      </c>
      <c r="K87" s="30">
        <v>92063</v>
      </c>
      <c r="L87" s="30">
        <v>117485</v>
      </c>
      <c r="M87" s="30">
        <v>68219</v>
      </c>
      <c r="N87" s="30">
        <v>88719</v>
      </c>
      <c r="O87" s="30">
        <v>66170</v>
      </c>
      <c r="P87" s="30">
        <v>52766</v>
      </c>
      <c r="Q87" s="30">
        <v>46828</v>
      </c>
      <c r="R87" s="30">
        <v>48747</v>
      </c>
      <c r="S87" s="30">
        <v>44005</v>
      </c>
    </row>
    <row r="88" spans="1:19" x14ac:dyDescent="0.25">
      <c r="A88" s="59" t="s">
        <v>262</v>
      </c>
      <c r="B88" s="30">
        <v>716903</v>
      </c>
      <c r="C88" s="30">
        <v>515870</v>
      </c>
      <c r="D88" s="30">
        <v>724539</v>
      </c>
      <c r="E88" s="30">
        <v>553395</v>
      </c>
      <c r="F88" s="30">
        <v>784749</v>
      </c>
      <c r="G88" s="30">
        <v>650813</v>
      </c>
      <c r="H88" s="30">
        <v>811248</v>
      </c>
      <c r="I88" s="30">
        <v>737428</v>
      </c>
      <c r="J88" s="30">
        <v>872556</v>
      </c>
      <c r="K88" s="30">
        <v>607553</v>
      </c>
      <c r="L88" s="30">
        <v>720788</v>
      </c>
      <c r="M88" s="30">
        <v>452338</v>
      </c>
      <c r="N88" s="30">
        <v>847159</v>
      </c>
      <c r="O88" s="30">
        <v>757652</v>
      </c>
      <c r="P88" s="30">
        <v>1017347</v>
      </c>
      <c r="Q88" s="30">
        <v>937971</v>
      </c>
      <c r="R88" s="30">
        <v>1054899</v>
      </c>
      <c r="S88" s="30">
        <v>921521</v>
      </c>
    </row>
    <row r="89" spans="1:19" x14ac:dyDescent="0.25">
      <c r="A89" s="59" t="s">
        <v>263</v>
      </c>
      <c r="B89" s="30">
        <v>139954</v>
      </c>
      <c r="C89" s="30">
        <v>86872</v>
      </c>
      <c r="D89" s="30">
        <v>150249</v>
      </c>
      <c r="E89" s="30">
        <v>80874</v>
      </c>
      <c r="F89" s="30">
        <v>163703</v>
      </c>
      <c r="G89" s="30">
        <v>103973</v>
      </c>
      <c r="H89" s="30">
        <v>163009</v>
      </c>
      <c r="I89" s="30">
        <v>129228</v>
      </c>
      <c r="J89" s="30">
        <v>159432</v>
      </c>
      <c r="K89" s="30">
        <v>96717</v>
      </c>
      <c r="L89" s="30">
        <v>136530</v>
      </c>
      <c r="M89" s="30">
        <v>87016</v>
      </c>
      <c r="N89" s="30">
        <v>174413</v>
      </c>
      <c r="O89" s="30">
        <v>246556</v>
      </c>
      <c r="P89" s="30">
        <v>207496</v>
      </c>
      <c r="Q89" s="30">
        <v>276051</v>
      </c>
      <c r="R89" s="30">
        <v>200961</v>
      </c>
      <c r="S89" s="30">
        <v>147180</v>
      </c>
    </row>
    <row r="90" spans="1:19" x14ac:dyDescent="0.25">
      <c r="A90" s="59" t="s">
        <v>264</v>
      </c>
      <c r="B90" s="30">
        <v>83890</v>
      </c>
      <c r="C90" s="30">
        <v>44841</v>
      </c>
      <c r="D90" s="30">
        <v>89877</v>
      </c>
      <c r="E90" s="30">
        <v>50413</v>
      </c>
      <c r="F90" s="30">
        <v>99460</v>
      </c>
      <c r="G90" s="30">
        <v>63966</v>
      </c>
      <c r="H90" s="30">
        <v>134832</v>
      </c>
      <c r="I90" s="30">
        <v>93195</v>
      </c>
      <c r="J90" s="30">
        <v>143653</v>
      </c>
      <c r="K90" s="30">
        <v>75766</v>
      </c>
      <c r="L90" s="30">
        <v>178494</v>
      </c>
      <c r="M90" s="30">
        <v>155169</v>
      </c>
      <c r="N90" s="30">
        <v>124346</v>
      </c>
      <c r="O90" s="30">
        <v>100942</v>
      </c>
      <c r="P90" s="30">
        <v>124354</v>
      </c>
      <c r="Q90" s="30">
        <v>100391</v>
      </c>
      <c r="R90" s="30">
        <v>101050</v>
      </c>
      <c r="S90" s="30">
        <v>85327</v>
      </c>
    </row>
    <row r="91" spans="1:19" x14ac:dyDescent="0.25">
      <c r="A91" s="59" t="s">
        <v>265</v>
      </c>
      <c r="B91" s="30">
        <v>165140</v>
      </c>
      <c r="C91" s="30">
        <v>216251</v>
      </c>
      <c r="D91" s="30">
        <v>147308</v>
      </c>
      <c r="E91" s="30">
        <v>192627</v>
      </c>
      <c r="F91" s="30">
        <v>195114</v>
      </c>
      <c r="G91" s="30">
        <v>242614</v>
      </c>
      <c r="H91" s="30">
        <v>226175</v>
      </c>
      <c r="I91" s="30">
        <v>307510</v>
      </c>
      <c r="J91" s="30">
        <v>213930</v>
      </c>
      <c r="K91" s="30">
        <v>253370</v>
      </c>
      <c r="L91" s="30">
        <v>161679</v>
      </c>
      <c r="M91" s="30">
        <v>168529</v>
      </c>
      <c r="N91" s="30">
        <v>160525</v>
      </c>
      <c r="O91" s="30">
        <v>311500</v>
      </c>
      <c r="P91" s="30">
        <v>0</v>
      </c>
      <c r="Q91" s="30">
        <v>0</v>
      </c>
      <c r="R91" s="30">
        <v>0</v>
      </c>
      <c r="S91" s="30">
        <v>0</v>
      </c>
    </row>
    <row r="92" spans="1:19" x14ac:dyDescent="0.25">
      <c r="A92" s="65" t="s">
        <v>59</v>
      </c>
      <c r="B92" s="32">
        <f t="shared" ref="B92:O92" si="16">SUM(B66:B91)</f>
        <v>2611110</v>
      </c>
      <c r="C92" s="32">
        <f t="shared" si="16"/>
        <v>1674717</v>
      </c>
      <c r="D92" s="32">
        <f t="shared" si="16"/>
        <v>2506473</v>
      </c>
      <c r="E92" s="32">
        <f t="shared" si="16"/>
        <v>1648160</v>
      </c>
      <c r="F92" s="32">
        <f t="shared" si="16"/>
        <v>3061902</v>
      </c>
      <c r="G92" s="32">
        <f t="shared" si="16"/>
        <v>2093489</v>
      </c>
      <c r="H92" s="32">
        <f t="shared" si="16"/>
        <v>3079719</v>
      </c>
      <c r="I92" s="32">
        <f t="shared" si="16"/>
        <v>2569470</v>
      </c>
      <c r="J92" s="32">
        <f t="shared" si="16"/>
        <v>3305446</v>
      </c>
      <c r="K92" s="32">
        <f t="shared" si="16"/>
        <v>2193394</v>
      </c>
      <c r="L92" s="32">
        <f t="shared" si="16"/>
        <v>2897431</v>
      </c>
      <c r="M92" s="32">
        <f t="shared" si="16"/>
        <v>1982940</v>
      </c>
      <c r="N92" s="32">
        <f t="shared" si="16"/>
        <v>3079074</v>
      </c>
      <c r="O92" s="32">
        <f t="shared" si="16"/>
        <v>3406589</v>
      </c>
      <c r="P92" s="32">
        <f>SUM(P66:P91)</f>
        <v>3047650</v>
      </c>
      <c r="Q92" s="32">
        <f t="shared" ref="Q92:R92" si="17">SUM(Q66:Q91)</f>
        <v>2956022</v>
      </c>
      <c r="R92" s="32">
        <f t="shared" si="17"/>
        <v>3117943</v>
      </c>
      <c r="S92" s="32">
        <f>SUM(S66:S91)</f>
        <v>2639282</v>
      </c>
    </row>
    <row r="93" spans="1:19" x14ac:dyDescent="0.25">
      <c r="A93" s="51" t="s">
        <v>269</v>
      </c>
      <c r="B93" s="33">
        <f>B15+B22+B32+B40+B44+B52+B57+B64+B92</f>
        <v>6363984</v>
      </c>
      <c r="C93" s="33">
        <f t="shared" ref="C93:Q93" si="18">C15+C22+C32+C40+C44+C52+C57+C64+C92</f>
        <v>4784481</v>
      </c>
      <c r="D93" s="33">
        <f t="shared" si="18"/>
        <v>6839138</v>
      </c>
      <c r="E93" s="33">
        <f t="shared" si="18"/>
        <v>4987650</v>
      </c>
      <c r="F93" s="33">
        <f t="shared" si="18"/>
        <v>5441657</v>
      </c>
      <c r="G93" s="33">
        <f t="shared" si="18"/>
        <v>4568394</v>
      </c>
      <c r="H93" s="33">
        <f t="shared" si="18"/>
        <v>2737447</v>
      </c>
      <c r="I93" s="33">
        <f t="shared" si="18"/>
        <v>3431841</v>
      </c>
      <c r="J93" s="33">
        <f t="shared" si="18"/>
        <v>3424081</v>
      </c>
      <c r="K93" s="33">
        <f t="shared" si="18"/>
        <v>3293409</v>
      </c>
      <c r="L93" s="33">
        <f t="shared" si="18"/>
        <v>1937270</v>
      </c>
      <c r="M93" s="33">
        <f t="shared" si="18"/>
        <v>2801499</v>
      </c>
      <c r="N93" s="33">
        <f t="shared" si="18"/>
        <v>4197119</v>
      </c>
      <c r="O93" s="33">
        <f t="shared" si="18"/>
        <v>5645456</v>
      </c>
      <c r="P93" s="33">
        <f t="shared" si="18"/>
        <v>5555246</v>
      </c>
      <c r="Q93" s="33">
        <f t="shared" si="18"/>
        <v>5743534</v>
      </c>
      <c r="R93" s="33">
        <v>11299492</v>
      </c>
      <c r="S93" s="33">
        <v>9746768</v>
      </c>
    </row>
    <row r="94" spans="1:19" x14ac:dyDescent="0.25">
      <c r="A94" s="221" t="s">
        <v>40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</row>
    <row r="95" spans="1:19" ht="24.95" customHeight="1" x14ac:dyDescent="0.25"/>
    <row r="96" spans="1:19" ht="24.95" customHeight="1" x14ac:dyDescent="0.25"/>
    <row r="97" spans="1:1" ht="24.95" customHeight="1" x14ac:dyDescent="0.25">
      <c r="A97"/>
    </row>
    <row r="98" spans="1:1" ht="24.95" customHeight="1" x14ac:dyDescent="0.25">
      <c r="A98"/>
    </row>
    <row r="99" spans="1:1" ht="24.95" customHeight="1" x14ac:dyDescent="0.25">
      <c r="A99"/>
    </row>
    <row r="100" spans="1:1" ht="24.95" customHeight="1" x14ac:dyDescent="0.25">
      <c r="A100"/>
    </row>
    <row r="101" spans="1:1" ht="24.95" customHeight="1" x14ac:dyDescent="0.25">
      <c r="A101"/>
    </row>
    <row r="102" spans="1:1" ht="24.95" customHeight="1" x14ac:dyDescent="0.25">
      <c r="A102"/>
    </row>
    <row r="103" spans="1:1" ht="24.95" customHeight="1" x14ac:dyDescent="0.25">
      <c r="A103"/>
    </row>
    <row r="104" spans="1:1" ht="24.95" customHeight="1" x14ac:dyDescent="0.25">
      <c r="A104"/>
    </row>
    <row r="105" spans="1:1" ht="24.95" customHeight="1" x14ac:dyDescent="0.25">
      <c r="A105"/>
    </row>
    <row r="106" spans="1:1" ht="24.95" customHeight="1" x14ac:dyDescent="0.25">
      <c r="A106"/>
    </row>
    <row r="107" spans="1:1" ht="24.95" customHeight="1" x14ac:dyDescent="0.25">
      <c r="A107"/>
    </row>
    <row r="108" spans="1:1" ht="24.95" customHeight="1" x14ac:dyDescent="0.25">
      <c r="A108"/>
    </row>
    <row r="109" spans="1:1" ht="24.95" customHeight="1" x14ac:dyDescent="0.25">
      <c r="A109"/>
    </row>
    <row r="110" spans="1:1" ht="24.95" customHeight="1" x14ac:dyDescent="0.25">
      <c r="A110"/>
    </row>
    <row r="111" spans="1:1" ht="24.95" customHeight="1" x14ac:dyDescent="0.25">
      <c r="A111"/>
    </row>
    <row r="112" spans="1:1" ht="24.95" customHeight="1" x14ac:dyDescent="0.25">
      <c r="A112"/>
    </row>
    <row r="113" spans="1:1" ht="24.95" customHeight="1" x14ac:dyDescent="0.25">
      <c r="A113"/>
    </row>
    <row r="114" spans="1:1" ht="24.95" customHeight="1" x14ac:dyDescent="0.25">
      <c r="A114"/>
    </row>
    <row r="115" spans="1:1" ht="24.95" customHeight="1" x14ac:dyDescent="0.25">
      <c r="A115"/>
    </row>
    <row r="116" spans="1:1" ht="24.95" customHeight="1" x14ac:dyDescent="0.25">
      <c r="A116"/>
    </row>
    <row r="117" spans="1:1" ht="24.95" customHeight="1" x14ac:dyDescent="0.25">
      <c r="A117"/>
    </row>
    <row r="118" spans="1:1" ht="24.95" customHeight="1" x14ac:dyDescent="0.25">
      <c r="A118"/>
    </row>
    <row r="119" spans="1:1" ht="24.95" customHeight="1" x14ac:dyDescent="0.25">
      <c r="A119"/>
    </row>
    <row r="120" spans="1:1" ht="24.95" customHeight="1" x14ac:dyDescent="0.25">
      <c r="A120"/>
    </row>
    <row r="121" spans="1:1" ht="24.95" customHeight="1" x14ac:dyDescent="0.25">
      <c r="A121"/>
    </row>
    <row r="122" spans="1:1" ht="24.95" customHeight="1" x14ac:dyDescent="0.25">
      <c r="A122"/>
    </row>
    <row r="123" spans="1:1" ht="24.95" customHeight="1" x14ac:dyDescent="0.25">
      <c r="A123" s="58"/>
    </row>
    <row r="124" spans="1:1" ht="24.95" customHeight="1" x14ac:dyDescent="0.25">
      <c r="A124" s="58"/>
    </row>
    <row r="125" spans="1:1" ht="24.95" customHeight="1" x14ac:dyDescent="0.25">
      <c r="A125" s="58"/>
    </row>
    <row r="126" spans="1:1" ht="24.95" customHeight="1" x14ac:dyDescent="0.25">
      <c r="A126" s="58"/>
    </row>
    <row r="127" spans="1:1" ht="24.95" customHeight="1" x14ac:dyDescent="0.25">
      <c r="A127" s="58"/>
    </row>
    <row r="128" spans="1:1" ht="24.95" customHeight="1" x14ac:dyDescent="0.25">
      <c r="A128" s="58"/>
    </row>
    <row r="129" spans="1:1" ht="24.95" customHeight="1" x14ac:dyDescent="0.25">
      <c r="A129" s="58"/>
    </row>
    <row r="130" spans="1:1" ht="24.95" customHeight="1" x14ac:dyDescent="0.25">
      <c r="A130" s="58"/>
    </row>
    <row r="131" spans="1:1" ht="24.95" customHeight="1" x14ac:dyDescent="0.25">
      <c r="A131" s="58"/>
    </row>
    <row r="132" spans="1:1" ht="24.95" customHeight="1" x14ac:dyDescent="0.25">
      <c r="A132" s="58"/>
    </row>
    <row r="133" spans="1:1" ht="24.95" customHeight="1" x14ac:dyDescent="0.25">
      <c r="A133" s="58"/>
    </row>
    <row r="134" spans="1:1" ht="24.95" customHeight="1" x14ac:dyDescent="0.25">
      <c r="A134" s="58"/>
    </row>
    <row r="135" spans="1:1" ht="24.95" customHeight="1" x14ac:dyDescent="0.25">
      <c r="A135" s="58"/>
    </row>
    <row r="136" spans="1:1" ht="24.95" customHeight="1" x14ac:dyDescent="0.25">
      <c r="A136" s="58"/>
    </row>
    <row r="137" spans="1:1" ht="24.95" customHeight="1" x14ac:dyDescent="0.25">
      <c r="A137" s="58"/>
    </row>
    <row r="138" spans="1:1" ht="24.95" customHeight="1" x14ac:dyDescent="0.25">
      <c r="A138" s="58"/>
    </row>
    <row r="139" spans="1:1" ht="24.95" customHeight="1" x14ac:dyDescent="0.25">
      <c r="A139" s="58"/>
    </row>
    <row r="140" spans="1:1" ht="24.95" customHeight="1" x14ac:dyDescent="0.25">
      <c r="A140" s="58"/>
    </row>
    <row r="141" spans="1:1" ht="24.95" customHeight="1" x14ac:dyDescent="0.25">
      <c r="A141" s="58"/>
    </row>
    <row r="142" spans="1:1" ht="24.95" customHeight="1" x14ac:dyDescent="0.25">
      <c r="A142" s="58"/>
    </row>
    <row r="143" spans="1:1" ht="24.95" customHeight="1" x14ac:dyDescent="0.25">
      <c r="A143" s="58"/>
    </row>
    <row r="144" spans="1:1" ht="24.95" customHeight="1" x14ac:dyDescent="0.25">
      <c r="A144" s="58"/>
    </row>
    <row r="145" spans="1:1" ht="24.95" customHeight="1" x14ac:dyDescent="0.25">
      <c r="A145" s="58"/>
    </row>
    <row r="146" spans="1:1" ht="24.95" customHeight="1" x14ac:dyDescent="0.25">
      <c r="A146" s="58"/>
    </row>
    <row r="147" spans="1:1" ht="24.95" customHeight="1" x14ac:dyDescent="0.25">
      <c r="A147" s="58"/>
    </row>
    <row r="148" spans="1:1" ht="24.95" customHeight="1" x14ac:dyDescent="0.25">
      <c r="A148" s="58"/>
    </row>
    <row r="149" spans="1:1" ht="24.95" customHeight="1" x14ac:dyDescent="0.25">
      <c r="A149" s="58"/>
    </row>
    <row r="150" spans="1:1" ht="24.95" customHeight="1" x14ac:dyDescent="0.25">
      <c r="A150" s="58"/>
    </row>
    <row r="151" spans="1:1" ht="24.95" customHeight="1" x14ac:dyDescent="0.25">
      <c r="A151" s="58"/>
    </row>
    <row r="152" spans="1:1" ht="24.95" customHeight="1" x14ac:dyDescent="0.25">
      <c r="A152" s="58"/>
    </row>
    <row r="153" spans="1:1" ht="24.95" customHeight="1" x14ac:dyDescent="0.25">
      <c r="A153" s="58"/>
    </row>
    <row r="154" spans="1:1" ht="24.95" customHeight="1" x14ac:dyDescent="0.25">
      <c r="A154" s="58"/>
    </row>
    <row r="155" spans="1:1" ht="24.95" customHeight="1" x14ac:dyDescent="0.25">
      <c r="A155" s="58"/>
    </row>
    <row r="156" spans="1:1" ht="24.95" customHeight="1" x14ac:dyDescent="0.25">
      <c r="A156" s="58"/>
    </row>
    <row r="157" spans="1:1" ht="24.95" customHeight="1" x14ac:dyDescent="0.25">
      <c r="A157" s="58"/>
    </row>
    <row r="158" spans="1:1" ht="24.95" customHeight="1" x14ac:dyDescent="0.25">
      <c r="A158" s="58"/>
    </row>
    <row r="159" spans="1:1" ht="24.95" customHeight="1" x14ac:dyDescent="0.25">
      <c r="A159" s="58"/>
    </row>
    <row r="160" spans="1:1" ht="24.95" customHeight="1" x14ac:dyDescent="0.25">
      <c r="A160" s="58"/>
    </row>
    <row r="161" spans="1:1" ht="24.95" customHeight="1" x14ac:dyDescent="0.25">
      <c r="A161" s="58"/>
    </row>
    <row r="162" spans="1:1" ht="24.95" customHeight="1" x14ac:dyDescent="0.25">
      <c r="A162" s="58"/>
    </row>
    <row r="163" spans="1:1" ht="24.95" customHeight="1" x14ac:dyDescent="0.25">
      <c r="A163" s="58"/>
    </row>
    <row r="164" spans="1:1" ht="24.95" customHeight="1" x14ac:dyDescent="0.25">
      <c r="A164" s="58"/>
    </row>
    <row r="165" spans="1:1" ht="24.95" customHeight="1" x14ac:dyDescent="0.25">
      <c r="A165" s="58"/>
    </row>
    <row r="166" spans="1:1" ht="24.95" customHeight="1" x14ac:dyDescent="0.25">
      <c r="A166" s="58"/>
    </row>
    <row r="167" spans="1:1" ht="24.95" customHeight="1" x14ac:dyDescent="0.25">
      <c r="A167" s="58"/>
    </row>
    <row r="168" spans="1:1" ht="24.95" customHeight="1" x14ac:dyDescent="0.25">
      <c r="A168" s="58"/>
    </row>
    <row r="169" spans="1:1" ht="24.95" customHeight="1" x14ac:dyDescent="0.25">
      <c r="A169" s="58"/>
    </row>
    <row r="170" spans="1:1" ht="24.95" customHeight="1" x14ac:dyDescent="0.25">
      <c r="A170" s="58"/>
    </row>
    <row r="171" spans="1:1" ht="24.95" customHeight="1" x14ac:dyDescent="0.25">
      <c r="A171" s="58"/>
    </row>
    <row r="172" spans="1:1" ht="24.95" customHeight="1" x14ac:dyDescent="0.25">
      <c r="A172" s="58"/>
    </row>
    <row r="173" spans="1:1" ht="24.95" customHeight="1" x14ac:dyDescent="0.25">
      <c r="A173" s="58"/>
    </row>
    <row r="174" spans="1:1" ht="24.95" customHeight="1" x14ac:dyDescent="0.25">
      <c r="A174" s="58"/>
    </row>
    <row r="175" spans="1:1" ht="24.95" customHeight="1" x14ac:dyDescent="0.25">
      <c r="A175" s="58"/>
    </row>
    <row r="176" spans="1:1" ht="24.95" customHeight="1" x14ac:dyDescent="0.25">
      <c r="A176" s="58"/>
    </row>
    <row r="177" spans="1:1" ht="24.95" customHeight="1" x14ac:dyDescent="0.25">
      <c r="A177" s="58"/>
    </row>
    <row r="178" spans="1:1" ht="24.95" customHeight="1" x14ac:dyDescent="0.25">
      <c r="A178" s="58"/>
    </row>
    <row r="179" spans="1:1" ht="24.95" customHeight="1" x14ac:dyDescent="0.25">
      <c r="A179" s="58"/>
    </row>
    <row r="180" spans="1:1" ht="24.95" customHeight="1" x14ac:dyDescent="0.25">
      <c r="A180" s="58"/>
    </row>
    <row r="181" spans="1:1" ht="24.95" customHeight="1" x14ac:dyDescent="0.25">
      <c r="A181" s="58"/>
    </row>
    <row r="182" spans="1:1" ht="24.95" customHeight="1" x14ac:dyDescent="0.25">
      <c r="A182" s="58"/>
    </row>
    <row r="183" spans="1:1" ht="24.95" customHeight="1" x14ac:dyDescent="0.25">
      <c r="A183" s="58"/>
    </row>
    <row r="184" spans="1:1" ht="24.95" customHeight="1" x14ac:dyDescent="0.25">
      <c r="A184" s="58"/>
    </row>
    <row r="185" spans="1:1" ht="24.95" customHeight="1" x14ac:dyDescent="0.25">
      <c r="A185" s="58"/>
    </row>
    <row r="186" spans="1:1" ht="24.95" customHeight="1" x14ac:dyDescent="0.25">
      <c r="A186" s="58"/>
    </row>
    <row r="187" spans="1:1" ht="24.95" customHeight="1" x14ac:dyDescent="0.25">
      <c r="A187" s="58"/>
    </row>
    <row r="188" spans="1:1" ht="24.95" customHeight="1" x14ac:dyDescent="0.25">
      <c r="A188" s="58"/>
    </row>
    <row r="189" spans="1:1" ht="24.95" customHeight="1" x14ac:dyDescent="0.25">
      <c r="A189" s="58"/>
    </row>
    <row r="190" spans="1:1" ht="24.95" customHeight="1" x14ac:dyDescent="0.25">
      <c r="A190" s="58"/>
    </row>
    <row r="191" spans="1:1" ht="24.95" customHeight="1" x14ac:dyDescent="0.25">
      <c r="A191" s="58"/>
    </row>
    <row r="192" spans="1:1" ht="24.95" customHeight="1" x14ac:dyDescent="0.25">
      <c r="A192" s="58"/>
    </row>
    <row r="193" spans="1:1" ht="24.95" customHeight="1" x14ac:dyDescent="0.25">
      <c r="A193" s="58"/>
    </row>
    <row r="194" spans="1:1" ht="24.95" customHeight="1" x14ac:dyDescent="0.25">
      <c r="A194" s="58"/>
    </row>
    <row r="195" spans="1:1" ht="24.95" customHeight="1" x14ac:dyDescent="0.25">
      <c r="A195" s="58"/>
    </row>
    <row r="196" spans="1:1" ht="24.95" customHeight="1" x14ac:dyDescent="0.25">
      <c r="A196" s="58"/>
    </row>
    <row r="197" spans="1:1" ht="24.95" customHeight="1" x14ac:dyDescent="0.25">
      <c r="A197" s="58"/>
    </row>
    <row r="198" spans="1:1" ht="24.95" customHeight="1" x14ac:dyDescent="0.25">
      <c r="A198" s="58"/>
    </row>
    <row r="199" spans="1:1" ht="24.95" customHeight="1" x14ac:dyDescent="0.25">
      <c r="A199" s="58"/>
    </row>
    <row r="200" spans="1:1" ht="24.95" customHeight="1" x14ac:dyDescent="0.25">
      <c r="A200" s="58"/>
    </row>
    <row r="201" spans="1:1" ht="24.95" customHeight="1" x14ac:dyDescent="0.25">
      <c r="A201" s="58"/>
    </row>
    <row r="202" spans="1:1" ht="24.95" customHeight="1" x14ac:dyDescent="0.25">
      <c r="A202" s="58"/>
    </row>
    <row r="203" spans="1:1" ht="24.95" customHeight="1" x14ac:dyDescent="0.25">
      <c r="A203" s="58"/>
    </row>
    <row r="204" spans="1:1" ht="24.95" customHeight="1" x14ac:dyDescent="0.25">
      <c r="A204" s="58"/>
    </row>
    <row r="205" spans="1:1" ht="24.95" customHeight="1" x14ac:dyDescent="0.25">
      <c r="A205" s="58"/>
    </row>
    <row r="206" spans="1:1" ht="24.95" customHeight="1" x14ac:dyDescent="0.25">
      <c r="A206" s="58"/>
    </row>
    <row r="207" spans="1:1" ht="24.95" customHeight="1" x14ac:dyDescent="0.25">
      <c r="A207" s="58"/>
    </row>
    <row r="208" spans="1:1" ht="24.95" customHeight="1" x14ac:dyDescent="0.25">
      <c r="A208" s="58"/>
    </row>
    <row r="209" spans="1:1" ht="24.95" customHeight="1" x14ac:dyDescent="0.25">
      <c r="A209" s="58"/>
    </row>
    <row r="210" spans="1:1" ht="24.95" customHeight="1" x14ac:dyDescent="0.25">
      <c r="A210" s="58"/>
    </row>
    <row r="211" spans="1:1" ht="24.95" customHeight="1" x14ac:dyDescent="0.25">
      <c r="A211" s="58"/>
    </row>
    <row r="212" spans="1:1" ht="24.95" customHeight="1" x14ac:dyDescent="0.25">
      <c r="A212" s="58"/>
    </row>
    <row r="213" spans="1:1" ht="24.95" customHeight="1" x14ac:dyDescent="0.25">
      <c r="A213" s="58"/>
    </row>
    <row r="214" spans="1:1" ht="24.95" customHeight="1" x14ac:dyDescent="0.25">
      <c r="A214" s="58"/>
    </row>
    <row r="215" spans="1:1" ht="24.95" customHeight="1" x14ac:dyDescent="0.25">
      <c r="A215" s="58"/>
    </row>
    <row r="216" spans="1:1" ht="24.95" customHeight="1" x14ac:dyDescent="0.25">
      <c r="A216" s="58"/>
    </row>
    <row r="217" spans="1:1" ht="24.95" customHeight="1" x14ac:dyDescent="0.25">
      <c r="A217" s="58"/>
    </row>
  </sheetData>
  <mergeCells count="22">
    <mergeCell ref="Q1:S1"/>
    <mergeCell ref="A2:S2"/>
    <mergeCell ref="A65:S65"/>
    <mergeCell ref="R3:S3"/>
    <mergeCell ref="A6:S6"/>
    <mergeCell ref="A16:S16"/>
    <mergeCell ref="A23:S23"/>
    <mergeCell ref="A33:S33"/>
    <mergeCell ref="A94:Q94"/>
    <mergeCell ref="P3:Q3"/>
    <mergeCell ref="A3:A4"/>
    <mergeCell ref="B3:C3"/>
    <mergeCell ref="D3:E3"/>
    <mergeCell ref="F3:G3"/>
    <mergeCell ref="H3:I3"/>
    <mergeCell ref="J3:K3"/>
    <mergeCell ref="L3:M3"/>
    <mergeCell ref="N3:O3"/>
    <mergeCell ref="A41:S41"/>
    <mergeCell ref="A45:S45"/>
    <mergeCell ref="A53:S53"/>
    <mergeCell ref="A58:S58"/>
  </mergeCells>
  <printOptions horizontalCentered="1"/>
  <pageMargins left="0" right="0.23622047244094491" top="0.74803149606299213" bottom="0.74803149606299213" header="0.31496062992125984" footer="0.31496062992125984"/>
  <pageSetup scale="70" firstPageNumber="79" fitToHeight="0" orientation="landscape" r:id="rId1"/>
  <rowBreaks count="1" manualBreakCount="1">
    <brk id="4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D382"/>
  <sheetViews>
    <sheetView showGridLines="0" view="pageBreakPreview" topLeftCell="A33" zoomScaleNormal="100" zoomScaleSheetLayoutView="100" workbookViewId="0">
      <selection activeCell="J33" sqref="J33"/>
    </sheetView>
  </sheetViews>
  <sheetFormatPr defaultRowHeight="15" x14ac:dyDescent="0.25"/>
  <cols>
    <col min="1" max="1" width="35.28515625" customWidth="1"/>
    <col min="2" max="2" width="17.85546875" customWidth="1"/>
    <col min="3" max="3" width="16.5703125" customWidth="1"/>
    <col min="4" max="4" width="18.85546875" customWidth="1"/>
  </cols>
  <sheetData>
    <row r="1" spans="1:4" ht="15" customHeight="1" x14ac:dyDescent="0.25">
      <c r="A1" s="210" t="s">
        <v>424</v>
      </c>
      <c r="B1" s="210"/>
      <c r="C1" s="210"/>
      <c r="D1" s="210"/>
    </row>
    <row r="2" spans="1:4" x14ac:dyDescent="0.25">
      <c r="A2" s="17" t="s">
        <v>53</v>
      </c>
      <c r="B2" s="17" t="s">
        <v>125</v>
      </c>
      <c r="C2" s="17" t="s">
        <v>126</v>
      </c>
      <c r="D2" s="17" t="s">
        <v>127</v>
      </c>
    </row>
    <row r="3" spans="1:4" x14ac:dyDescent="0.25">
      <c r="A3" s="91">
        <v>1</v>
      </c>
      <c r="B3" s="91">
        <v>2</v>
      </c>
      <c r="C3" s="91">
        <v>3</v>
      </c>
      <c r="D3" s="91">
        <v>4</v>
      </c>
    </row>
    <row r="4" spans="1:4" x14ac:dyDescent="0.25">
      <c r="A4" s="194" t="s">
        <v>199</v>
      </c>
      <c r="B4" s="42" t="s">
        <v>136</v>
      </c>
      <c r="C4" s="89">
        <v>6531.2219999999998</v>
      </c>
      <c r="D4" s="89">
        <v>8796.1689999999999</v>
      </c>
    </row>
    <row r="5" spans="1:4" x14ac:dyDescent="0.25">
      <c r="A5" s="194"/>
      <c r="B5" s="42" t="s">
        <v>134</v>
      </c>
      <c r="C5" s="89">
        <v>2386.2959999999998</v>
      </c>
      <c r="D5" s="89">
        <v>8707.402</v>
      </c>
    </row>
    <row r="6" spans="1:4" x14ac:dyDescent="0.25">
      <c r="A6" s="194"/>
      <c r="B6" s="42" t="s">
        <v>140</v>
      </c>
      <c r="C6" s="89">
        <v>1600.296</v>
      </c>
      <c r="D6" s="89">
        <v>2251.489</v>
      </c>
    </row>
    <row r="7" spans="1:4" x14ac:dyDescent="0.25">
      <c r="A7" s="194"/>
      <c r="B7" s="42" t="s">
        <v>154</v>
      </c>
      <c r="C7" s="89">
        <v>1405.1130000000001</v>
      </c>
      <c r="D7" s="89">
        <v>5979.7070000000003</v>
      </c>
    </row>
    <row r="8" spans="1:4" x14ac:dyDescent="0.25">
      <c r="A8" s="194"/>
      <c r="B8" s="42" t="s">
        <v>151</v>
      </c>
      <c r="C8" s="89">
        <v>1210.4960000000001</v>
      </c>
      <c r="D8" s="89">
        <v>1781.248</v>
      </c>
    </row>
    <row r="9" spans="1:4" x14ac:dyDescent="0.25">
      <c r="A9" s="194"/>
      <c r="B9" s="44" t="s">
        <v>133</v>
      </c>
      <c r="C9" s="90">
        <f>SUM(C4:C8)</f>
        <v>13133.422999999999</v>
      </c>
      <c r="D9" s="90">
        <f>SUM(D4:D8)</f>
        <v>27516.014999999999</v>
      </c>
    </row>
    <row r="10" spans="1:4" x14ac:dyDescent="0.25">
      <c r="A10" s="194" t="s">
        <v>200</v>
      </c>
      <c r="B10" s="42" t="s">
        <v>140</v>
      </c>
      <c r="C10" s="89">
        <v>1431.0139999999999</v>
      </c>
      <c r="D10" s="89">
        <v>4064.0129999999999</v>
      </c>
    </row>
    <row r="11" spans="1:4" x14ac:dyDescent="0.25">
      <c r="A11" s="194"/>
      <c r="B11" s="42" t="s">
        <v>144</v>
      </c>
      <c r="C11" s="89">
        <v>1330.3330000000001</v>
      </c>
      <c r="D11" s="89">
        <v>4155.6409999999996</v>
      </c>
    </row>
    <row r="12" spans="1:4" x14ac:dyDescent="0.25">
      <c r="A12" s="194"/>
      <c r="B12" s="42" t="s">
        <v>154</v>
      </c>
      <c r="C12" s="89">
        <v>1099.4100000000001</v>
      </c>
      <c r="D12" s="89">
        <v>4008.7979999999998</v>
      </c>
    </row>
    <row r="13" spans="1:4" x14ac:dyDescent="0.25">
      <c r="A13" s="194"/>
      <c r="B13" s="42" t="s">
        <v>159</v>
      </c>
      <c r="C13" s="89">
        <v>672.05499999999995</v>
      </c>
      <c r="D13" s="89">
        <v>1951.712</v>
      </c>
    </row>
    <row r="14" spans="1:4" x14ac:dyDescent="0.25">
      <c r="A14" s="194"/>
      <c r="B14" s="42" t="s">
        <v>142</v>
      </c>
      <c r="C14" s="89">
        <v>620.62099999999998</v>
      </c>
      <c r="D14" s="89">
        <v>1562.4359999999999</v>
      </c>
    </row>
    <row r="15" spans="1:4" x14ac:dyDescent="0.25">
      <c r="A15" s="194"/>
      <c r="B15" s="44" t="s">
        <v>133</v>
      </c>
      <c r="C15" s="90">
        <f>SUM(C10:C14)</f>
        <v>5153.433</v>
      </c>
      <c r="D15" s="90">
        <f>SUM(D10:D14)</f>
        <v>15742.599999999997</v>
      </c>
    </row>
    <row r="16" spans="1:4" x14ac:dyDescent="0.25">
      <c r="A16" s="194" t="s">
        <v>201</v>
      </c>
      <c r="B16" s="42" t="s">
        <v>154</v>
      </c>
      <c r="C16" s="89">
        <v>2425.6880000000001</v>
      </c>
      <c r="D16" s="89">
        <v>4338.7579999999998</v>
      </c>
    </row>
    <row r="17" spans="1:4" x14ac:dyDescent="0.25">
      <c r="A17" s="194"/>
      <c r="B17" s="42" t="s">
        <v>155</v>
      </c>
      <c r="C17" s="89">
        <v>1285.365</v>
      </c>
      <c r="D17" s="89">
        <v>1963.6389999999999</v>
      </c>
    </row>
    <row r="18" spans="1:4" x14ac:dyDescent="0.25">
      <c r="A18" s="194"/>
      <c r="B18" s="42" t="s">
        <v>147</v>
      </c>
      <c r="C18" s="89">
        <v>1006.193</v>
      </c>
      <c r="D18" s="89">
        <v>1867.325</v>
      </c>
    </row>
    <row r="19" spans="1:4" x14ac:dyDescent="0.25">
      <c r="A19" s="194"/>
      <c r="B19" s="42" t="s">
        <v>150</v>
      </c>
      <c r="C19" s="89">
        <v>387.61200000000002</v>
      </c>
      <c r="D19" s="89">
        <v>600.96299999999997</v>
      </c>
    </row>
    <row r="20" spans="1:4" x14ac:dyDescent="0.25">
      <c r="A20" s="194"/>
      <c r="B20" s="42" t="s">
        <v>159</v>
      </c>
      <c r="C20" s="89">
        <v>369.22500000000002</v>
      </c>
      <c r="D20" s="89">
        <v>495.73599999999999</v>
      </c>
    </row>
    <row r="21" spans="1:4" x14ac:dyDescent="0.25">
      <c r="A21" s="194"/>
      <c r="B21" s="44" t="s">
        <v>133</v>
      </c>
      <c r="C21" s="90">
        <f>SUM(C16:C20)</f>
        <v>5474.0830000000005</v>
      </c>
      <c r="D21" s="90">
        <f>SUM(D16:D20)</f>
        <v>9266.4210000000003</v>
      </c>
    </row>
    <row r="22" spans="1:4" x14ac:dyDescent="0.25">
      <c r="A22" s="194" t="s">
        <v>202</v>
      </c>
      <c r="B22" s="42" t="s">
        <v>142</v>
      </c>
      <c r="C22" s="89">
        <v>148926.59099999999</v>
      </c>
      <c r="D22" s="89">
        <v>184720.44399999999</v>
      </c>
    </row>
    <row r="23" spans="1:4" x14ac:dyDescent="0.25">
      <c r="A23" s="194"/>
      <c r="B23" s="42" t="s">
        <v>159</v>
      </c>
      <c r="C23" s="89">
        <v>50362.959000000003</v>
      </c>
      <c r="D23" s="89">
        <v>51387.627</v>
      </c>
    </row>
    <row r="24" spans="1:4" x14ac:dyDescent="0.25">
      <c r="A24" s="194"/>
      <c r="B24" s="42" t="s">
        <v>277</v>
      </c>
      <c r="C24" s="89">
        <v>21720.027999999998</v>
      </c>
      <c r="D24" s="89">
        <v>25548.224999999999</v>
      </c>
    </row>
    <row r="25" spans="1:4" x14ac:dyDescent="0.25">
      <c r="A25" s="194"/>
      <c r="B25" s="42" t="s">
        <v>154</v>
      </c>
      <c r="C25" s="89">
        <v>18861.272000000001</v>
      </c>
      <c r="D25" s="89">
        <v>29923.008000000002</v>
      </c>
    </row>
    <row r="26" spans="1:4" x14ac:dyDescent="0.25">
      <c r="A26" s="194"/>
      <c r="B26" s="42" t="s">
        <v>153</v>
      </c>
      <c r="C26" s="89">
        <v>18294.334999999999</v>
      </c>
      <c r="D26" s="89">
        <v>24963.004000000001</v>
      </c>
    </row>
    <row r="27" spans="1:4" x14ac:dyDescent="0.25">
      <c r="A27" s="194"/>
      <c r="B27" s="44" t="s">
        <v>133</v>
      </c>
      <c r="C27" s="90">
        <f>SUM(C22:C26)</f>
        <v>258165.18499999997</v>
      </c>
      <c r="D27" s="90">
        <f>SUM(D22:D26)</f>
        <v>316542.30800000002</v>
      </c>
    </row>
    <row r="28" spans="1:4" x14ac:dyDescent="0.25">
      <c r="A28" s="194" t="s">
        <v>203</v>
      </c>
      <c r="B28" s="42" t="s">
        <v>154</v>
      </c>
      <c r="C28" s="89">
        <v>48128.112000000001</v>
      </c>
      <c r="D28" s="89">
        <v>46071.487000000001</v>
      </c>
    </row>
    <row r="29" spans="1:4" x14ac:dyDescent="0.25">
      <c r="A29" s="194"/>
      <c r="B29" s="42" t="s">
        <v>131</v>
      </c>
      <c r="C29" s="89">
        <v>33422.311000000002</v>
      </c>
      <c r="D29" s="89">
        <v>27217.358</v>
      </c>
    </row>
    <row r="30" spans="1:4" x14ac:dyDescent="0.25">
      <c r="A30" s="194"/>
      <c r="B30" s="42" t="s">
        <v>142</v>
      </c>
      <c r="C30" s="89">
        <v>21205.241999999998</v>
      </c>
      <c r="D30" s="89">
        <v>18418.321</v>
      </c>
    </row>
    <row r="31" spans="1:4" x14ac:dyDescent="0.25">
      <c r="A31" s="194"/>
      <c r="B31" s="42" t="s">
        <v>145</v>
      </c>
      <c r="C31" s="89">
        <v>11911.126</v>
      </c>
      <c r="D31" s="89">
        <v>10752.853999999999</v>
      </c>
    </row>
    <row r="32" spans="1:4" x14ac:dyDescent="0.25">
      <c r="A32" s="194"/>
      <c r="B32" s="42" t="s">
        <v>153</v>
      </c>
      <c r="C32" s="89">
        <v>11384.496999999999</v>
      </c>
      <c r="D32" s="89">
        <v>10028.85</v>
      </c>
    </row>
    <row r="33" spans="1:4" x14ac:dyDescent="0.25">
      <c r="A33" s="194"/>
      <c r="B33" s="44" t="s">
        <v>133</v>
      </c>
      <c r="C33" s="90">
        <f>SUM(C28:C32)</f>
        <v>126051.28800000002</v>
      </c>
      <c r="D33" s="90">
        <f>SUM(D28:D32)</f>
        <v>112488.87</v>
      </c>
    </row>
    <row r="34" spans="1:4" x14ac:dyDescent="0.25">
      <c r="A34" s="194" t="s">
        <v>204</v>
      </c>
      <c r="B34" s="42" t="s">
        <v>150</v>
      </c>
      <c r="C34" s="89">
        <v>183.02600000000001</v>
      </c>
      <c r="D34" s="89">
        <v>277.97000000000003</v>
      </c>
    </row>
    <row r="35" spans="1:4" x14ac:dyDescent="0.25">
      <c r="A35" s="194"/>
      <c r="B35" s="42" t="s">
        <v>151</v>
      </c>
      <c r="C35" s="89">
        <v>120</v>
      </c>
      <c r="D35" s="89">
        <v>224.512</v>
      </c>
    </row>
    <row r="36" spans="1:4" x14ac:dyDescent="0.25">
      <c r="A36" s="194"/>
      <c r="B36" s="42" t="s">
        <v>128</v>
      </c>
      <c r="C36" s="89">
        <v>116.26600000000001</v>
      </c>
      <c r="D36" s="89">
        <v>152.00200000000001</v>
      </c>
    </row>
    <row r="37" spans="1:4" x14ac:dyDescent="0.25">
      <c r="A37" s="194"/>
      <c r="B37" s="42" t="s">
        <v>131</v>
      </c>
      <c r="C37" s="89">
        <v>100.313</v>
      </c>
      <c r="D37" s="89">
        <v>159.51499999999999</v>
      </c>
    </row>
    <row r="38" spans="1:4" x14ac:dyDescent="0.25">
      <c r="A38" s="194"/>
      <c r="B38" s="42" t="s">
        <v>419</v>
      </c>
      <c r="C38" s="89">
        <v>68.459999999999994</v>
      </c>
      <c r="D38" s="89">
        <v>94.76</v>
      </c>
    </row>
    <row r="39" spans="1:4" x14ac:dyDescent="0.25">
      <c r="A39" s="194"/>
      <c r="B39" s="44" t="s">
        <v>133</v>
      </c>
      <c r="C39" s="90">
        <f>SUM(C34:C38)</f>
        <v>588.06500000000005</v>
      </c>
      <c r="D39" s="90">
        <f>SUM(D34:D38)</f>
        <v>908.75900000000001</v>
      </c>
    </row>
    <row r="40" spans="1:4" x14ac:dyDescent="0.25">
      <c r="A40" s="194" t="s">
        <v>205</v>
      </c>
      <c r="B40" s="42" t="s">
        <v>154</v>
      </c>
      <c r="C40" s="89">
        <v>8527.4040000000005</v>
      </c>
      <c r="D40" s="89">
        <v>10820.666999999999</v>
      </c>
    </row>
    <row r="41" spans="1:4" x14ac:dyDescent="0.25">
      <c r="A41" s="194"/>
      <c r="B41" s="42" t="s">
        <v>351</v>
      </c>
      <c r="C41" s="89">
        <v>442.47399999999999</v>
      </c>
      <c r="D41" s="89">
        <v>499.30700000000002</v>
      </c>
    </row>
    <row r="42" spans="1:4" x14ac:dyDescent="0.25">
      <c r="A42" s="194"/>
      <c r="B42" s="42" t="s">
        <v>161</v>
      </c>
      <c r="C42" s="89">
        <v>287.02999999999997</v>
      </c>
      <c r="D42" s="89">
        <v>296.392</v>
      </c>
    </row>
    <row r="43" spans="1:4" x14ac:dyDescent="0.25">
      <c r="A43" s="194"/>
      <c r="B43" s="42" t="s">
        <v>131</v>
      </c>
      <c r="C43" s="89">
        <v>175.68899999999999</v>
      </c>
      <c r="D43" s="89">
        <v>290.16399999999999</v>
      </c>
    </row>
    <row r="44" spans="1:4" x14ac:dyDescent="0.25">
      <c r="A44" s="194"/>
      <c r="B44" s="42" t="s">
        <v>135</v>
      </c>
      <c r="C44" s="89">
        <v>145.238</v>
      </c>
      <c r="D44" s="89">
        <v>248.28200000000001</v>
      </c>
    </row>
    <row r="45" spans="1:4" x14ac:dyDescent="0.25">
      <c r="A45" s="194"/>
      <c r="B45" s="44" t="s">
        <v>133</v>
      </c>
      <c r="C45" s="90">
        <f>SUM(C40:C44)</f>
        <v>9577.8350000000009</v>
      </c>
      <c r="D45" s="90">
        <f>SUM(D40:D44)</f>
        <v>12154.812</v>
      </c>
    </row>
    <row r="46" spans="1:4" x14ac:dyDescent="0.25">
      <c r="A46" s="194" t="s">
        <v>206</v>
      </c>
      <c r="B46" s="42" t="s">
        <v>142</v>
      </c>
      <c r="C46" s="89">
        <v>3137.1439999999998</v>
      </c>
      <c r="D46" s="89">
        <v>10207.468000000001</v>
      </c>
    </row>
    <row r="47" spans="1:4" x14ac:dyDescent="0.25">
      <c r="A47" s="194"/>
      <c r="B47" s="42" t="s">
        <v>149</v>
      </c>
      <c r="C47" s="89">
        <v>1373.6420000000001</v>
      </c>
      <c r="D47" s="89">
        <v>4783.6540000000005</v>
      </c>
    </row>
    <row r="48" spans="1:4" x14ac:dyDescent="0.25">
      <c r="A48" s="194"/>
      <c r="B48" s="42" t="s">
        <v>148</v>
      </c>
      <c r="C48" s="89">
        <v>824.77300000000002</v>
      </c>
      <c r="D48" s="89">
        <v>2501.4839999999999</v>
      </c>
    </row>
    <row r="49" spans="1:4" x14ac:dyDescent="0.25">
      <c r="A49" s="194"/>
      <c r="B49" s="42" t="s">
        <v>354</v>
      </c>
      <c r="C49" s="89">
        <v>649.73800000000006</v>
      </c>
      <c r="D49" s="89">
        <v>1843.1010000000001</v>
      </c>
    </row>
    <row r="50" spans="1:4" x14ac:dyDescent="0.25">
      <c r="A50" s="194"/>
      <c r="B50" s="42" t="s">
        <v>128</v>
      </c>
      <c r="C50" s="89">
        <v>433.78399999999999</v>
      </c>
      <c r="D50" s="89">
        <v>1488.5060000000001</v>
      </c>
    </row>
    <row r="51" spans="1:4" x14ac:dyDescent="0.25">
      <c r="A51" s="194"/>
      <c r="B51" s="44" t="s">
        <v>133</v>
      </c>
      <c r="C51" s="90">
        <f>SUM(C46:C50)</f>
        <v>6419.0810000000001</v>
      </c>
      <c r="D51" s="90">
        <f>SUM(D46:D50)</f>
        <v>20824.213</v>
      </c>
    </row>
    <row r="52" spans="1:4" x14ac:dyDescent="0.25">
      <c r="A52" s="194" t="s">
        <v>207</v>
      </c>
      <c r="B52" s="42" t="s">
        <v>164</v>
      </c>
      <c r="C52" s="89">
        <v>2010</v>
      </c>
      <c r="D52" s="89">
        <v>1792.4549999999999</v>
      </c>
    </row>
    <row r="53" spans="1:4" x14ac:dyDescent="0.25">
      <c r="A53" s="194"/>
      <c r="B53" s="42" t="s">
        <v>140</v>
      </c>
      <c r="C53" s="89">
        <v>1999.85</v>
      </c>
      <c r="D53" s="89">
        <v>2440.3560000000002</v>
      </c>
    </row>
    <row r="54" spans="1:4" x14ac:dyDescent="0.25">
      <c r="A54" s="194"/>
      <c r="B54" s="42" t="s">
        <v>128</v>
      </c>
      <c r="C54" s="89">
        <v>3.04</v>
      </c>
      <c r="D54" s="89">
        <v>2.8460000000000001</v>
      </c>
    </row>
    <row r="55" spans="1:4" x14ac:dyDescent="0.25">
      <c r="A55" s="194"/>
      <c r="B55" s="42" t="s">
        <v>145</v>
      </c>
      <c r="C55" s="89">
        <v>0.5</v>
      </c>
      <c r="D55" s="89">
        <v>4.9649999999999999</v>
      </c>
    </row>
    <row r="56" spans="1:4" x14ac:dyDescent="0.25">
      <c r="A56" s="194"/>
      <c r="B56" s="42" t="s">
        <v>420</v>
      </c>
      <c r="C56" s="89">
        <v>1E-3</v>
      </c>
      <c r="D56" s="89">
        <v>8.9999999999999993E-3</v>
      </c>
    </row>
    <row r="57" spans="1:4" x14ac:dyDescent="0.25">
      <c r="A57" s="194"/>
      <c r="B57" s="44" t="s">
        <v>133</v>
      </c>
      <c r="C57" s="90">
        <f>SUM(C52:C56)</f>
        <v>4013.3910000000001</v>
      </c>
      <c r="D57" s="90">
        <f>SUM(D52:D56)</f>
        <v>4240.6309999999994</v>
      </c>
    </row>
    <row r="58" spans="1:4" ht="15" customHeight="1" x14ac:dyDescent="0.25">
      <c r="A58" s="194" t="s">
        <v>208</v>
      </c>
      <c r="B58" s="42" t="s">
        <v>155</v>
      </c>
      <c r="C58" s="89">
        <v>40</v>
      </c>
      <c r="D58" s="89">
        <v>60.225000000000001</v>
      </c>
    </row>
    <row r="59" spans="1:4" x14ac:dyDescent="0.25">
      <c r="A59" s="194"/>
      <c r="B59" s="42" t="s">
        <v>129</v>
      </c>
      <c r="C59" s="89">
        <v>21</v>
      </c>
      <c r="D59" s="89">
        <v>38.448999999999998</v>
      </c>
    </row>
    <row r="60" spans="1:4" ht="15" customHeight="1" x14ac:dyDescent="0.25">
      <c r="A60" s="194"/>
      <c r="B60" s="42" t="s">
        <v>161</v>
      </c>
      <c r="C60" s="89">
        <v>20</v>
      </c>
      <c r="D60" s="89">
        <v>27.626999999999999</v>
      </c>
    </row>
    <row r="61" spans="1:4" x14ac:dyDescent="0.25">
      <c r="A61" s="194"/>
      <c r="B61" s="42" t="s">
        <v>154</v>
      </c>
      <c r="C61" s="89">
        <v>19</v>
      </c>
      <c r="D61" s="89">
        <v>40.96</v>
      </c>
    </row>
    <row r="62" spans="1:4" x14ac:dyDescent="0.25">
      <c r="A62" s="194"/>
      <c r="B62" s="42" t="s">
        <v>150</v>
      </c>
      <c r="C62" s="89">
        <v>3.5</v>
      </c>
      <c r="D62" s="89">
        <v>7.5949999999999998</v>
      </c>
    </row>
    <row r="63" spans="1:4" x14ac:dyDescent="0.25">
      <c r="A63" s="194"/>
      <c r="B63" s="44" t="s">
        <v>133</v>
      </c>
      <c r="C63" s="90">
        <f>SUM(C58:C62)</f>
        <v>103.5</v>
      </c>
      <c r="D63" s="90">
        <f>SUM(D58:D62)</f>
        <v>174.85599999999999</v>
      </c>
    </row>
    <row r="64" spans="1:4" x14ac:dyDescent="0.25">
      <c r="A64" s="194" t="s">
        <v>209</v>
      </c>
      <c r="B64" s="42" t="s">
        <v>161</v>
      </c>
      <c r="C64" s="89">
        <v>15.3</v>
      </c>
      <c r="D64" s="89">
        <v>28.646999999999998</v>
      </c>
    </row>
    <row r="65" spans="1:4" x14ac:dyDescent="0.25">
      <c r="A65" s="194"/>
      <c r="B65" s="42" t="s">
        <v>177</v>
      </c>
      <c r="C65" s="89">
        <v>2.04</v>
      </c>
      <c r="D65" s="89">
        <v>0.219</v>
      </c>
    </row>
    <row r="66" spans="1:4" x14ac:dyDescent="0.25">
      <c r="A66" s="194"/>
      <c r="B66" s="42" t="s">
        <v>147</v>
      </c>
      <c r="C66" s="89">
        <v>6.0000000000000001E-3</v>
      </c>
      <c r="D66" s="89">
        <v>0.20300000000000001</v>
      </c>
    </row>
    <row r="67" spans="1:4" x14ac:dyDescent="0.25">
      <c r="A67" s="194"/>
      <c r="B67" s="42" t="s">
        <v>154</v>
      </c>
      <c r="C67" s="89">
        <v>3.0000000000000001E-3</v>
      </c>
      <c r="D67" s="89">
        <v>0.01</v>
      </c>
    </row>
    <row r="68" spans="1:4" x14ac:dyDescent="0.25">
      <c r="A68" s="194"/>
      <c r="B68" s="44" t="s">
        <v>133</v>
      </c>
      <c r="C68" s="90">
        <f>SUM(C64:C67)</f>
        <v>17.349</v>
      </c>
      <c r="D68" s="90">
        <f>SUM(D64:D67)</f>
        <v>29.079000000000001</v>
      </c>
    </row>
    <row r="69" spans="1:4" x14ac:dyDescent="0.25">
      <c r="A69" s="194" t="s">
        <v>210</v>
      </c>
      <c r="B69" s="42" t="s">
        <v>129</v>
      </c>
      <c r="C69" s="89">
        <v>8778.0030000000006</v>
      </c>
      <c r="D69" s="89">
        <v>10750.034</v>
      </c>
    </row>
    <row r="70" spans="1:4" x14ac:dyDescent="0.25">
      <c r="A70" s="194"/>
      <c r="B70" s="42" t="s">
        <v>149</v>
      </c>
      <c r="C70" s="89">
        <v>5301.16</v>
      </c>
      <c r="D70" s="89">
        <v>6662.9859999999999</v>
      </c>
    </row>
    <row r="71" spans="1:4" x14ac:dyDescent="0.25">
      <c r="A71" s="194"/>
      <c r="B71" s="42" t="s">
        <v>135</v>
      </c>
      <c r="C71" s="89">
        <v>4634.0200000000004</v>
      </c>
      <c r="D71" s="89">
        <v>2099.5189999999998</v>
      </c>
    </row>
    <row r="72" spans="1:4" x14ac:dyDescent="0.25">
      <c r="A72" s="194"/>
      <c r="B72" s="42" t="s">
        <v>177</v>
      </c>
      <c r="C72" s="89">
        <v>2794.46</v>
      </c>
      <c r="D72" s="89">
        <v>3662.076</v>
      </c>
    </row>
    <row r="73" spans="1:4" x14ac:dyDescent="0.25">
      <c r="A73" s="194"/>
      <c r="B73" s="42" t="s">
        <v>134</v>
      </c>
      <c r="C73" s="89">
        <v>2603.3180000000002</v>
      </c>
      <c r="D73" s="89">
        <v>1275.5170000000001</v>
      </c>
    </row>
    <row r="74" spans="1:4" x14ac:dyDescent="0.25">
      <c r="A74" s="194"/>
      <c r="B74" s="44" t="s">
        <v>133</v>
      </c>
      <c r="C74" s="90">
        <f>SUM(C69:C73)</f>
        <v>24110.960999999999</v>
      </c>
      <c r="D74" s="90">
        <f>SUM(D69:D73)</f>
        <v>24450.132000000001</v>
      </c>
    </row>
    <row r="75" spans="1:4" x14ac:dyDescent="0.25">
      <c r="A75" s="194" t="s">
        <v>211</v>
      </c>
      <c r="B75" s="42" t="s">
        <v>154</v>
      </c>
      <c r="C75" s="89">
        <v>1781.164</v>
      </c>
      <c r="D75" s="89">
        <v>4228.4009999999998</v>
      </c>
    </row>
    <row r="76" spans="1:4" x14ac:dyDescent="0.25">
      <c r="A76" s="194"/>
      <c r="B76" s="42" t="s">
        <v>142</v>
      </c>
      <c r="C76" s="89">
        <v>104.086</v>
      </c>
      <c r="D76" s="89">
        <v>20.143000000000001</v>
      </c>
    </row>
    <row r="77" spans="1:4" x14ac:dyDescent="0.25">
      <c r="A77" s="194"/>
      <c r="B77" s="42" t="s">
        <v>162</v>
      </c>
      <c r="C77" s="89">
        <v>100.3</v>
      </c>
      <c r="D77" s="89">
        <v>29.983000000000001</v>
      </c>
    </row>
    <row r="78" spans="1:4" x14ac:dyDescent="0.25">
      <c r="A78" s="194"/>
      <c r="B78" s="42" t="s">
        <v>128</v>
      </c>
      <c r="C78" s="89">
        <v>0.85</v>
      </c>
      <c r="D78" s="89">
        <v>0.88</v>
      </c>
    </row>
    <row r="79" spans="1:4" x14ac:dyDescent="0.25">
      <c r="A79" s="194"/>
      <c r="B79" s="42" t="s">
        <v>145</v>
      </c>
      <c r="C79" s="89">
        <v>0.5</v>
      </c>
      <c r="D79" s="89">
        <v>0.87</v>
      </c>
    </row>
    <row r="80" spans="1:4" x14ac:dyDescent="0.25">
      <c r="A80" s="194"/>
      <c r="B80" s="44" t="s">
        <v>133</v>
      </c>
      <c r="C80" s="90">
        <f>SUM(C75:C79)</f>
        <v>1986.8999999999999</v>
      </c>
      <c r="D80" s="90">
        <f>SUM(D75:D79)</f>
        <v>4280.277</v>
      </c>
    </row>
    <row r="81" spans="1:4" x14ac:dyDescent="0.25">
      <c r="A81" s="194" t="s">
        <v>212</v>
      </c>
      <c r="B81" s="42" t="s">
        <v>140</v>
      </c>
      <c r="C81" s="89">
        <v>19555.249</v>
      </c>
      <c r="D81" s="89">
        <v>16599.521000000001</v>
      </c>
    </row>
    <row r="82" spans="1:4" x14ac:dyDescent="0.25">
      <c r="A82" s="194"/>
      <c r="B82" s="42" t="s">
        <v>153</v>
      </c>
      <c r="C82" s="89">
        <v>10425.713</v>
      </c>
      <c r="D82" s="89">
        <v>15609.251</v>
      </c>
    </row>
    <row r="83" spans="1:4" x14ac:dyDescent="0.25">
      <c r="A83" s="194"/>
      <c r="B83" s="42" t="s">
        <v>179</v>
      </c>
      <c r="C83" s="89">
        <v>4622.1499999999996</v>
      </c>
      <c r="D83" s="89">
        <v>6527.0159999999996</v>
      </c>
    </row>
    <row r="84" spans="1:4" x14ac:dyDescent="0.25">
      <c r="A84" s="194"/>
      <c r="B84" s="42" t="s">
        <v>142</v>
      </c>
      <c r="C84" s="89">
        <v>4616.2370000000001</v>
      </c>
      <c r="D84" s="89">
        <v>6417.5370000000003</v>
      </c>
    </row>
    <row r="85" spans="1:4" x14ac:dyDescent="0.25">
      <c r="A85" s="194"/>
      <c r="B85" s="42" t="s">
        <v>135</v>
      </c>
      <c r="C85" s="89">
        <v>4604.9110000000001</v>
      </c>
      <c r="D85" s="89">
        <v>6467.433</v>
      </c>
    </row>
    <row r="86" spans="1:4" x14ac:dyDescent="0.25">
      <c r="A86" s="194"/>
      <c r="B86" s="44" t="s">
        <v>133</v>
      </c>
      <c r="C86" s="90">
        <f>SUM(C81:C85)</f>
        <v>43824.26</v>
      </c>
      <c r="D86" s="90">
        <f>SUM(D81:D85)</f>
        <v>51620.757999999994</v>
      </c>
    </row>
    <row r="87" spans="1:4" x14ac:dyDescent="0.25">
      <c r="A87" s="194" t="s">
        <v>213</v>
      </c>
      <c r="B87" s="42" t="s">
        <v>162</v>
      </c>
      <c r="C87" s="89">
        <v>55696.267999999996</v>
      </c>
      <c r="D87" s="89">
        <v>43276.245999999999</v>
      </c>
    </row>
    <row r="88" spans="1:4" x14ac:dyDescent="0.25">
      <c r="A88" s="194"/>
      <c r="B88" s="42" t="s">
        <v>131</v>
      </c>
      <c r="C88" s="89">
        <v>32031.017</v>
      </c>
      <c r="D88" s="89">
        <v>29694.794999999998</v>
      </c>
    </row>
    <row r="89" spans="1:4" ht="15" customHeight="1" x14ac:dyDescent="0.25">
      <c r="A89" s="194"/>
      <c r="B89" s="42" t="s">
        <v>148</v>
      </c>
      <c r="C89" s="89">
        <v>25773.591</v>
      </c>
      <c r="D89" s="89">
        <v>20735.125</v>
      </c>
    </row>
    <row r="90" spans="1:4" x14ac:dyDescent="0.25">
      <c r="A90" s="194"/>
      <c r="B90" s="42" t="s">
        <v>140</v>
      </c>
      <c r="C90" s="89">
        <v>16606.924999999999</v>
      </c>
      <c r="D90" s="89">
        <v>18068.884999999998</v>
      </c>
    </row>
    <row r="91" spans="1:4" x14ac:dyDescent="0.25">
      <c r="A91" s="194"/>
      <c r="B91" s="42" t="s">
        <v>128</v>
      </c>
      <c r="C91" s="89">
        <v>6536.3689999999997</v>
      </c>
      <c r="D91" s="89">
        <v>6066.415</v>
      </c>
    </row>
    <row r="92" spans="1:4" x14ac:dyDescent="0.25">
      <c r="A92" s="194"/>
      <c r="B92" s="44" t="s">
        <v>133</v>
      </c>
      <c r="C92" s="90">
        <f>SUM(C87:C91)</f>
        <v>136644.17000000001</v>
      </c>
      <c r="D92" s="90">
        <f>SUM(D87:D91)</f>
        <v>117841.46599999999</v>
      </c>
    </row>
    <row r="93" spans="1:4" x14ac:dyDescent="0.25">
      <c r="A93" s="194" t="s">
        <v>214</v>
      </c>
      <c r="B93" s="42" t="s">
        <v>128</v>
      </c>
      <c r="C93" s="89">
        <v>6316.5110000000004</v>
      </c>
      <c r="D93" s="89">
        <v>5889.1850000000004</v>
      </c>
    </row>
    <row r="94" spans="1:4" x14ac:dyDescent="0.25">
      <c r="A94" s="194"/>
      <c r="B94" s="42" t="s">
        <v>153</v>
      </c>
      <c r="C94" s="89">
        <v>6044.03</v>
      </c>
      <c r="D94" s="89">
        <v>6368.96</v>
      </c>
    </row>
    <row r="95" spans="1:4" x14ac:dyDescent="0.25">
      <c r="A95" s="194"/>
      <c r="B95" s="42" t="s">
        <v>142</v>
      </c>
      <c r="C95" s="89">
        <v>5524.3810000000003</v>
      </c>
      <c r="D95" s="89">
        <v>5424.38</v>
      </c>
    </row>
    <row r="96" spans="1:4" x14ac:dyDescent="0.25">
      <c r="A96" s="194"/>
      <c r="B96" s="42" t="s">
        <v>140</v>
      </c>
      <c r="C96" s="89">
        <v>3869.0659999999998</v>
      </c>
      <c r="D96" s="89">
        <v>3820.19</v>
      </c>
    </row>
    <row r="97" spans="1:4" x14ac:dyDescent="0.25">
      <c r="A97" s="194"/>
      <c r="B97" s="42" t="s">
        <v>168</v>
      </c>
      <c r="C97" s="89">
        <v>3721.721</v>
      </c>
      <c r="D97" s="89">
        <v>2585.8130000000001</v>
      </c>
    </row>
    <row r="98" spans="1:4" x14ac:dyDescent="0.25">
      <c r="A98" s="194"/>
      <c r="B98" s="44" t="s">
        <v>133</v>
      </c>
      <c r="C98" s="90">
        <f>SUM(C93:C97)</f>
        <v>25475.709000000003</v>
      </c>
      <c r="D98" s="90">
        <f>SUM(D93:D97)</f>
        <v>24088.527999999998</v>
      </c>
    </row>
    <row r="99" spans="1:4" x14ac:dyDescent="0.25">
      <c r="A99" s="194" t="s">
        <v>215</v>
      </c>
      <c r="B99" s="42" t="s">
        <v>131</v>
      </c>
      <c r="C99" s="89">
        <v>42957.241000000002</v>
      </c>
      <c r="D99" s="89">
        <v>35891.071000000004</v>
      </c>
    </row>
    <row r="100" spans="1:4" x14ac:dyDescent="0.25">
      <c r="A100" s="194"/>
      <c r="B100" s="42" t="s">
        <v>142</v>
      </c>
      <c r="C100" s="89">
        <v>37431.805999999997</v>
      </c>
      <c r="D100" s="89">
        <v>31156.855</v>
      </c>
    </row>
    <row r="101" spans="1:4" x14ac:dyDescent="0.25">
      <c r="A101" s="194"/>
      <c r="B101" s="42" t="s">
        <v>148</v>
      </c>
      <c r="C101" s="89">
        <v>35917.065999999999</v>
      </c>
      <c r="D101" s="89">
        <v>27151.190999999999</v>
      </c>
    </row>
    <row r="102" spans="1:4" x14ac:dyDescent="0.25">
      <c r="A102" s="194"/>
      <c r="B102" s="42" t="s">
        <v>128</v>
      </c>
      <c r="C102" s="89">
        <v>29429.513999999999</v>
      </c>
      <c r="D102" s="89">
        <v>23621.168000000001</v>
      </c>
    </row>
    <row r="103" spans="1:4" ht="15" customHeight="1" x14ac:dyDescent="0.25">
      <c r="A103" s="194"/>
      <c r="B103" s="42" t="s">
        <v>162</v>
      </c>
      <c r="C103" s="89">
        <v>24582.554</v>
      </c>
      <c r="D103" s="89">
        <v>18259.525000000001</v>
      </c>
    </row>
    <row r="104" spans="1:4" x14ac:dyDescent="0.25">
      <c r="A104" s="194"/>
      <c r="B104" s="44" t="s">
        <v>133</v>
      </c>
      <c r="C104" s="90">
        <f>SUM(C99:C103)</f>
        <v>170318.18099999998</v>
      </c>
      <c r="D104" s="90">
        <f>SUM(D99:D103)</f>
        <v>136079.81</v>
      </c>
    </row>
    <row r="105" spans="1:4" x14ac:dyDescent="0.25">
      <c r="A105" s="194" t="s">
        <v>216</v>
      </c>
      <c r="B105" s="42" t="s">
        <v>140</v>
      </c>
      <c r="C105" s="89">
        <v>990.3</v>
      </c>
      <c r="D105" s="89">
        <v>960.58500000000004</v>
      </c>
    </row>
    <row r="106" spans="1:4" x14ac:dyDescent="0.25">
      <c r="A106" s="194"/>
      <c r="B106" s="42" t="s">
        <v>278</v>
      </c>
      <c r="C106" s="89">
        <v>658</v>
      </c>
      <c r="D106" s="89">
        <v>668.4</v>
      </c>
    </row>
    <row r="107" spans="1:4" x14ac:dyDescent="0.25">
      <c r="A107" s="194"/>
      <c r="B107" s="42" t="s">
        <v>135</v>
      </c>
      <c r="C107" s="89">
        <v>252</v>
      </c>
      <c r="D107" s="89">
        <v>265.3</v>
      </c>
    </row>
    <row r="108" spans="1:4" x14ac:dyDescent="0.25">
      <c r="A108" s="194"/>
      <c r="B108" s="42" t="s">
        <v>139</v>
      </c>
      <c r="C108" s="89">
        <v>198</v>
      </c>
      <c r="D108" s="89">
        <v>205.06899999999999</v>
      </c>
    </row>
    <row r="109" spans="1:4" x14ac:dyDescent="0.25">
      <c r="A109" s="194"/>
      <c r="B109" s="42" t="s">
        <v>148</v>
      </c>
      <c r="C109" s="89">
        <v>152.97</v>
      </c>
      <c r="D109" s="89">
        <v>217.59100000000001</v>
      </c>
    </row>
    <row r="110" spans="1:4" x14ac:dyDescent="0.25">
      <c r="A110" s="194"/>
      <c r="B110" s="44" t="s">
        <v>133</v>
      </c>
      <c r="C110" s="90">
        <f>SUM(C105:C109)</f>
        <v>2251.27</v>
      </c>
      <c r="D110" s="90">
        <f>SUM(D105:D109)</f>
        <v>2316.9450000000002</v>
      </c>
    </row>
    <row r="111" spans="1:4" x14ac:dyDescent="0.25">
      <c r="A111" s="194" t="s">
        <v>217</v>
      </c>
      <c r="B111" s="42" t="s">
        <v>140</v>
      </c>
      <c r="C111" s="89">
        <v>576.08900000000006</v>
      </c>
      <c r="D111" s="89">
        <v>390.80399999999997</v>
      </c>
    </row>
    <row r="112" spans="1:4" x14ac:dyDescent="0.25">
      <c r="A112" s="194"/>
      <c r="B112" s="42" t="s">
        <v>138</v>
      </c>
      <c r="C112" s="89">
        <v>485.9</v>
      </c>
      <c r="D112" s="89">
        <v>479.22899999999998</v>
      </c>
    </row>
    <row r="113" spans="1:4" x14ac:dyDescent="0.25">
      <c r="A113" s="194"/>
      <c r="B113" s="42" t="s">
        <v>413</v>
      </c>
      <c r="C113" s="89">
        <v>225.9</v>
      </c>
      <c r="D113" s="89">
        <v>159.32</v>
      </c>
    </row>
    <row r="114" spans="1:4" x14ac:dyDescent="0.25">
      <c r="A114" s="194"/>
      <c r="B114" s="42" t="s">
        <v>131</v>
      </c>
      <c r="C114" s="89">
        <v>155.55600000000001</v>
      </c>
      <c r="D114" s="89">
        <v>140.69999999999999</v>
      </c>
    </row>
    <row r="115" spans="1:4" ht="15" customHeight="1" x14ac:dyDescent="0.25">
      <c r="A115" s="194"/>
      <c r="B115" s="42" t="s">
        <v>136</v>
      </c>
      <c r="C115" s="89">
        <v>154.47499999999999</v>
      </c>
      <c r="D115" s="89">
        <v>90.917000000000002</v>
      </c>
    </row>
    <row r="116" spans="1:4" x14ac:dyDescent="0.25">
      <c r="A116" s="194"/>
      <c r="B116" s="44" t="s">
        <v>133</v>
      </c>
      <c r="C116" s="90">
        <f>SUM(C111:C115)</f>
        <v>1597.92</v>
      </c>
      <c r="D116" s="90">
        <f>SUM(D111:D115)</f>
        <v>1260.9699999999998</v>
      </c>
    </row>
    <row r="117" spans="1:4" x14ac:dyDescent="0.25">
      <c r="A117" s="194" t="s">
        <v>218</v>
      </c>
      <c r="B117" s="42" t="s">
        <v>136</v>
      </c>
      <c r="C117" s="89">
        <v>11540.248</v>
      </c>
      <c r="D117" s="89">
        <v>10415.689</v>
      </c>
    </row>
    <row r="118" spans="1:4" x14ac:dyDescent="0.25">
      <c r="A118" s="194"/>
      <c r="B118" s="42" t="s">
        <v>162</v>
      </c>
      <c r="C118" s="89">
        <v>5627.6779999999999</v>
      </c>
      <c r="D118" s="89">
        <v>4232.5630000000001</v>
      </c>
    </row>
    <row r="119" spans="1:4" x14ac:dyDescent="0.25">
      <c r="A119" s="194"/>
      <c r="B119" s="42" t="s">
        <v>134</v>
      </c>
      <c r="C119" s="89">
        <v>4055.2350000000001</v>
      </c>
      <c r="D119" s="89">
        <v>3456.0990000000002</v>
      </c>
    </row>
    <row r="120" spans="1:4" x14ac:dyDescent="0.25">
      <c r="A120" s="194"/>
      <c r="B120" s="42" t="s">
        <v>140</v>
      </c>
      <c r="C120" s="89">
        <v>3860.0659999999998</v>
      </c>
      <c r="D120" s="89">
        <v>3353.4780000000001</v>
      </c>
    </row>
    <row r="121" spans="1:4" x14ac:dyDescent="0.25">
      <c r="A121" s="194"/>
      <c r="B121" s="42" t="s">
        <v>165</v>
      </c>
      <c r="C121" s="89">
        <v>3611.5610000000001</v>
      </c>
      <c r="D121" s="89">
        <v>3255.0619999999999</v>
      </c>
    </row>
    <row r="122" spans="1:4" x14ac:dyDescent="0.25">
      <c r="A122" s="194"/>
      <c r="B122" s="44" t="s">
        <v>133</v>
      </c>
      <c r="C122" s="90">
        <f>SUM(C117:C121)</f>
        <v>28694.788</v>
      </c>
      <c r="D122" s="90">
        <f>SUM(D117:D121)</f>
        <v>24712.891000000003</v>
      </c>
    </row>
    <row r="123" spans="1:4" x14ac:dyDescent="0.25">
      <c r="A123" s="194" t="s">
        <v>219</v>
      </c>
      <c r="B123" s="42" t="s">
        <v>131</v>
      </c>
      <c r="C123" s="89">
        <v>114.193</v>
      </c>
      <c r="D123" s="89">
        <v>91.763000000000005</v>
      </c>
    </row>
    <row r="124" spans="1:4" x14ac:dyDescent="0.25">
      <c r="A124" s="194"/>
      <c r="B124" s="42" t="s">
        <v>128</v>
      </c>
      <c r="C124" s="89">
        <v>68</v>
      </c>
      <c r="D124" s="89">
        <v>70.075999999999993</v>
      </c>
    </row>
    <row r="125" spans="1:4" x14ac:dyDescent="0.25">
      <c r="A125" s="194"/>
      <c r="B125" s="42" t="s">
        <v>138</v>
      </c>
      <c r="C125" s="89">
        <v>38</v>
      </c>
      <c r="D125" s="89">
        <v>36.536000000000001</v>
      </c>
    </row>
    <row r="126" spans="1:4" x14ac:dyDescent="0.25">
      <c r="A126" s="194"/>
      <c r="B126" s="42" t="s">
        <v>413</v>
      </c>
      <c r="C126" s="89">
        <v>28</v>
      </c>
      <c r="D126" s="89">
        <v>12.944000000000001</v>
      </c>
    </row>
    <row r="127" spans="1:4" x14ac:dyDescent="0.25">
      <c r="A127" s="194"/>
      <c r="B127" s="42" t="s">
        <v>140</v>
      </c>
      <c r="C127" s="89">
        <v>15.631</v>
      </c>
      <c r="D127" s="89">
        <v>17.876000000000001</v>
      </c>
    </row>
    <row r="128" spans="1:4" x14ac:dyDescent="0.25">
      <c r="A128" s="194"/>
      <c r="B128" s="44" t="s">
        <v>133</v>
      </c>
      <c r="C128" s="90">
        <f>SUM(C123:C127)</f>
        <v>263.82399999999996</v>
      </c>
      <c r="D128" s="90">
        <f>SUM(D123:D127)</f>
        <v>229.19499999999999</v>
      </c>
    </row>
    <row r="129" spans="1:4" ht="15" customHeight="1" x14ac:dyDescent="0.25">
      <c r="A129" s="194" t="s">
        <v>220</v>
      </c>
      <c r="B129" s="42" t="s">
        <v>140</v>
      </c>
      <c r="C129" s="89">
        <v>8220.4760000000006</v>
      </c>
      <c r="D129" s="89">
        <v>6724.3360000000002</v>
      </c>
    </row>
    <row r="130" spans="1:4" ht="15" customHeight="1" x14ac:dyDescent="0.25">
      <c r="A130" s="194"/>
      <c r="B130" s="42" t="s">
        <v>153</v>
      </c>
      <c r="C130" s="89">
        <v>5140.33</v>
      </c>
      <c r="D130" s="89">
        <v>3718.748</v>
      </c>
    </row>
    <row r="131" spans="1:4" x14ac:dyDescent="0.25">
      <c r="A131" s="194"/>
      <c r="B131" s="42" t="s">
        <v>142</v>
      </c>
      <c r="C131" s="89">
        <v>4138.3760000000002</v>
      </c>
      <c r="D131" s="89">
        <v>3668.1210000000001</v>
      </c>
    </row>
    <row r="132" spans="1:4" x14ac:dyDescent="0.25">
      <c r="A132" s="194"/>
      <c r="B132" s="42" t="s">
        <v>148</v>
      </c>
      <c r="C132" s="89">
        <v>3621.11</v>
      </c>
      <c r="D132" s="89">
        <v>3276.2420000000002</v>
      </c>
    </row>
    <row r="133" spans="1:4" x14ac:dyDescent="0.25">
      <c r="A133" s="194"/>
      <c r="B133" s="42" t="s">
        <v>128</v>
      </c>
      <c r="C133" s="89">
        <v>2991.212</v>
      </c>
      <c r="D133" s="89">
        <v>4649.1890000000003</v>
      </c>
    </row>
    <row r="134" spans="1:4" x14ac:dyDescent="0.25">
      <c r="A134" s="194"/>
      <c r="B134" s="44" t="s">
        <v>133</v>
      </c>
      <c r="C134" s="90">
        <f>SUM(C129:C133)</f>
        <v>24111.504000000001</v>
      </c>
      <c r="D134" s="90">
        <f>SUM(D129:D133)</f>
        <v>22036.635999999999</v>
      </c>
    </row>
    <row r="135" spans="1:4" x14ac:dyDescent="0.25">
      <c r="A135" s="194" t="s">
        <v>221</v>
      </c>
      <c r="B135" s="42" t="s">
        <v>138</v>
      </c>
      <c r="C135" s="89">
        <v>2916.5509999999999</v>
      </c>
      <c r="D135" s="89">
        <v>3946.797</v>
      </c>
    </row>
    <row r="136" spans="1:4" x14ac:dyDescent="0.25">
      <c r="A136" s="194"/>
      <c r="B136" s="42" t="s">
        <v>128</v>
      </c>
      <c r="C136" s="89">
        <v>426.49900000000002</v>
      </c>
      <c r="D136" s="89">
        <v>555.13599999999997</v>
      </c>
    </row>
    <row r="137" spans="1:4" x14ac:dyDescent="0.25">
      <c r="A137" s="194"/>
      <c r="B137" s="42" t="s">
        <v>158</v>
      </c>
      <c r="C137" s="89">
        <v>328.89</v>
      </c>
      <c r="D137" s="89">
        <v>458.48500000000001</v>
      </c>
    </row>
    <row r="138" spans="1:4" ht="15" customHeight="1" x14ac:dyDescent="0.25">
      <c r="A138" s="194"/>
      <c r="B138" s="42" t="s">
        <v>149</v>
      </c>
      <c r="C138" s="89">
        <v>285.52999999999997</v>
      </c>
      <c r="D138" s="89">
        <v>448.02199999999999</v>
      </c>
    </row>
    <row r="139" spans="1:4" x14ac:dyDescent="0.25">
      <c r="A139" s="194"/>
      <c r="B139" s="42" t="s">
        <v>353</v>
      </c>
      <c r="C139" s="89">
        <v>233.28</v>
      </c>
      <c r="D139" s="89">
        <v>312.63900000000001</v>
      </c>
    </row>
    <row r="140" spans="1:4" x14ac:dyDescent="0.25">
      <c r="A140" s="194"/>
      <c r="B140" s="44" t="s">
        <v>133</v>
      </c>
      <c r="C140" s="90">
        <f>SUM(C135:C139)</f>
        <v>4190.75</v>
      </c>
      <c r="D140" s="90">
        <f>SUM(D135:D139)</f>
        <v>5721.0789999999997</v>
      </c>
    </row>
    <row r="141" spans="1:4" x14ac:dyDescent="0.25">
      <c r="A141" s="194" t="s">
        <v>222</v>
      </c>
      <c r="B141" s="42" t="s">
        <v>129</v>
      </c>
      <c r="C141" s="89">
        <v>251.09100000000001</v>
      </c>
      <c r="D141" s="89">
        <v>816.399</v>
      </c>
    </row>
    <row r="142" spans="1:4" x14ac:dyDescent="0.25">
      <c r="A142" s="194"/>
      <c r="B142" s="42" t="s">
        <v>140</v>
      </c>
      <c r="C142" s="89">
        <v>181.90299999999999</v>
      </c>
      <c r="D142" s="89">
        <v>381.45400000000001</v>
      </c>
    </row>
    <row r="143" spans="1:4" ht="15" customHeight="1" x14ac:dyDescent="0.25">
      <c r="A143" s="194"/>
      <c r="B143" s="42" t="s">
        <v>142</v>
      </c>
      <c r="C143" s="89">
        <v>109.551</v>
      </c>
      <c r="D143" s="89">
        <v>191.65299999999999</v>
      </c>
    </row>
    <row r="144" spans="1:4" x14ac:dyDescent="0.25">
      <c r="A144" s="194"/>
      <c r="B144" s="42" t="s">
        <v>148</v>
      </c>
      <c r="C144" s="89">
        <v>53.987000000000002</v>
      </c>
      <c r="D144" s="89">
        <v>204.738</v>
      </c>
    </row>
    <row r="145" spans="1:4" x14ac:dyDescent="0.25">
      <c r="A145" s="194"/>
      <c r="B145" s="42" t="s">
        <v>176</v>
      </c>
      <c r="C145" s="89">
        <v>27.507000000000001</v>
      </c>
      <c r="D145" s="89">
        <v>103.747</v>
      </c>
    </row>
    <row r="146" spans="1:4" x14ac:dyDescent="0.25">
      <c r="A146" s="194"/>
      <c r="B146" s="44" t="s">
        <v>133</v>
      </c>
      <c r="C146" s="90">
        <f>SUM(C141:C145)</f>
        <v>624.03899999999999</v>
      </c>
      <c r="D146" s="90">
        <f>SUM(D141:D145)</f>
        <v>1697.9910000000002</v>
      </c>
    </row>
    <row r="147" spans="1:4" x14ac:dyDescent="0.25">
      <c r="A147" s="194" t="s">
        <v>223</v>
      </c>
      <c r="B147" s="42" t="s">
        <v>131</v>
      </c>
      <c r="C147" s="89">
        <v>645.46</v>
      </c>
      <c r="D147" s="89">
        <v>998.55200000000002</v>
      </c>
    </row>
    <row r="148" spans="1:4" x14ac:dyDescent="0.25">
      <c r="A148" s="194"/>
      <c r="B148" s="42" t="s">
        <v>157</v>
      </c>
      <c r="C148" s="89">
        <v>453.8</v>
      </c>
      <c r="D148" s="89">
        <v>674.82500000000005</v>
      </c>
    </row>
    <row r="149" spans="1:4" x14ac:dyDescent="0.25">
      <c r="A149" s="194"/>
      <c r="B149" s="42" t="s">
        <v>128</v>
      </c>
      <c r="C149" s="89">
        <v>289.82100000000003</v>
      </c>
      <c r="D149" s="89">
        <v>635.49900000000002</v>
      </c>
    </row>
    <row r="150" spans="1:4" x14ac:dyDescent="0.25">
      <c r="A150" s="194"/>
      <c r="B150" s="42" t="s">
        <v>162</v>
      </c>
      <c r="C150" s="89">
        <v>74.25</v>
      </c>
      <c r="D150" s="89">
        <v>84.864999999999995</v>
      </c>
    </row>
    <row r="151" spans="1:4" x14ac:dyDescent="0.25">
      <c r="A151" s="194"/>
      <c r="B151" s="42" t="s">
        <v>140</v>
      </c>
      <c r="C151" s="89">
        <v>59.015000000000001</v>
      </c>
      <c r="D151" s="89">
        <v>131.036</v>
      </c>
    </row>
    <row r="152" spans="1:4" x14ac:dyDescent="0.25">
      <c r="A152" s="194"/>
      <c r="B152" s="44" t="s">
        <v>133</v>
      </c>
      <c r="C152" s="90">
        <f>SUM(C147:C151)</f>
        <v>1522.3460000000002</v>
      </c>
      <c r="D152" s="90">
        <f>SUM(D147:D151)</f>
        <v>2524.777</v>
      </c>
    </row>
    <row r="153" spans="1:4" x14ac:dyDescent="0.25">
      <c r="A153" s="194" t="s">
        <v>224</v>
      </c>
      <c r="B153" s="42" t="s">
        <v>138</v>
      </c>
      <c r="C153" s="89">
        <v>4446.1499999999996</v>
      </c>
      <c r="D153" s="89">
        <v>2959.9270000000001</v>
      </c>
    </row>
    <row r="154" spans="1:4" x14ac:dyDescent="0.25">
      <c r="A154" s="194"/>
      <c r="B154" s="42" t="s">
        <v>175</v>
      </c>
      <c r="C154" s="89">
        <v>3154.2</v>
      </c>
      <c r="D154" s="89">
        <v>1720.788</v>
      </c>
    </row>
    <row r="155" spans="1:4" x14ac:dyDescent="0.25">
      <c r="A155" s="194"/>
      <c r="B155" s="42" t="s">
        <v>132</v>
      </c>
      <c r="C155" s="89">
        <v>2916.42</v>
      </c>
      <c r="D155" s="89">
        <v>1782.422</v>
      </c>
    </row>
    <row r="156" spans="1:4" x14ac:dyDescent="0.25">
      <c r="A156" s="194"/>
      <c r="B156" s="42" t="s">
        <v>142</v>
      </c>
      <c r="C156" s="89">
        <v>2133.64</v>
      </c>
      <c r="D156" s="89">
        <v>1229.903</v>
      </c>
    </row>
    <row r="157" spans="1:4" x14ac:dyDescent="0.25">
      <c r="A157" s="194"/>
      <c r="B157" s="42" t="s">
        <v>129</v>
      </c>
      <c r="C157" s="89">
        <v>598</v>
      </c>
      <c r="D157" s="89">
        <v>338.51</v>
      </c>
    </row>
    <row r="158" spans="1:4" x14ac:dyDescent="0.25">
      <c r="A158" s="194"/>
      <c r="B158" s="44" t="s">
        <v>133</v>
      </c>
      <c r="C158" s="90">
        <f>SUM(C153:C157)</f>
        <v>13248.41</v>
      </c>
      <c r="D158" s="90">
        <f>SUM(D153:D157)</f>
        <v>8031.5500000000011</v>
      </c>
    </row>
    <row r="159" spans="1:4" x14ac:dyDescent="0.25">
      <c r="A159" s="194" t="s">
        <v>225</v>
      </c>
      <c r="B159" s="42" t="s">
        <v>162</v>
      </c>
      <c r="C159" s="89">
        <v>6719.61</v>
      </c>
      <c r="D159" s="89">
        <v>9869.7139999999999</v>
      </c>
    </row>
    <row r="160" spans="1:4" x14ac:dyDescent="0.25">
      <c r="A160" s="194"/>
      <c r="B160" s="42" t="s">
        <v>154</v>
      </c>
      <c r="C160" s="89">
        <v>3196.9690000000001</v>
      </c>
      <c r="D160" s="89">
        <v>5642.9870000000001</v>
      </c>
    </row>
    <row r="161" spans="1:4" x14ac:dyDescent="0.25">
      <c r="A161" s="194"/>
      <c r="B161" s="42" t="s">
        <v>132</v>
      </c>
      <c r="C161" s="89">
        <v>2970.51</v>
      </c>
      <c r="D161" s="89">
        <v>4460.107</v>
      </c>
    </row>
    <row r="162" spans="1:4" x14ac:dyDescent="0.25">
      <c r="A162" s="194"/>
      <c r="B162" s="42" t="s">
        <v>149</v>
      </c>
      <c r="C162" s="89">
        <v>1440.529</v>
      </c>
      <c r="D162" s="89">
        <v>1986.39</v>
      </c>
    </row>
    <row r="163" spans="1:4" ht="15" customHeight="1" x14ac:dyDescent="0.25">
      <c r="A163" s="194"/>
      <c r="B163" s="42" t="s">
        <v>148</v>
      </c>
      <c r="C163" s="89">
        <v>1415.21</v>
      </c>
      <c r="D163" s="89">
        <v>1862.511</v>
      </c>
    </row>
    <row r="164" spans="1:4" x14ac:dyDescent="0.25">
      <c r="A164" s="194"/>
      <c r="B164" s="44" t="s">
        <v>133</v>
      </c>
      <c r="C164" s="90">
        <f>SUM(C159:C163)</f>
        <v>15742.828000000001</v>
      </c>
      <c r="D164" s="90">
        <f>SUM(D159:D163)</f>
        <v>23821.708999999999</v>
      </c>
    </row>
    <row r="165" spans="1:4" x14ac:dyDescent="0.25">
      <c r="A165" s="194" t="s">
        <v>226</v>
      </c>
      <c r="B165" s="42" t="s">
        <v>162</v>
      </c>
      <c r="C165" s="89">
        <v>479.28100000000001</v>
      </c>
      <c r="D165" s="89">
        <v>515.23</v>
      </c>
    </row>
    <row r="166" spans="1:4" x14ac:dyDescent="0.25">
      <c r="A166" s="194"/>
      <c r="B166" s="42" t="s">
        <v>147</v>
      </c>
      <c r="C166" s="89">
        <v>400.2</v>
      </c>
      <c r="D166" s="89">
        <v>519.96299999999997</v>
      </c>
    </row>
    <row r="167" spans="1:4" x14ac:dyDescent="0.25">
      <c r="A167" s="194"/>
      <c r="B167" s="42" t="s">
        <v>152</v>
      </c>
      <c r="C167" s="89">
        <v>377.71</v>
      </c>
      <c r="D167" s="89">
        <v>1096.9970000000001</v>
      </c>
    </row>
    <row r="168" spans="1:4" x14ac:dyDescent="0.25">
      <c r="A168" s="194"/>
      <c r="B168" s="42" t="s">
        <v>271</v>
      </c>
      <c r="C168" s="89">
        <v>280.29000000000002</v>
      </c>
      <c r="D168" s="89">
        <v>374.47300000000001</v>
      </c>
    </row>
    <row r="169" spans="1:4" x14ac:dyDescent="0.25">
      <c r="A169" s="194"/>
      <c r="B169" s="42" t="s">
        <v>140</v>
      </c>
      <c r="C169" s="89">
        <v>240.20500000000001</v>
      </c>
      <c r="D169" s="89">
        <v>363.33300000000003</v>
      </c>
    </row>
    <row r="170" spans="1:4" x14ac:dyDescent="0.25">
      <c r="A170" s="194"/>
      <c r="B170" s="44" t="s">
        <v>133</v>
      </c>
      <c r="C170" s="90">
        <f>SUM(C165:C169)</f>
        <v>1777.6859999999999</v>
      </c>
      <c r="D170" s="90">
        <f>SUM(D165:D169)</f>
        <v>2869.9960000000001</v>
      </c>
    </row>
    <row r="171" spans="1:4" x14ac:dyDescent="0.25">
      <c r="A171" s="194" t="s">
        <v>227</v>
      </c>
      <c r="B171" s="42" t="s">
        <v>132</v>
      </c>
      <c r="C171" s="89">
        <v>463.71899999999999</v>
      </c>
      <c r="D171" s="89">
        <v>899.12800000000004</v>
      </c>
    </row>
    <row r="172" spans="1:4" x14ac:dyDescent="0.25">
      <c r="A172" s="194"/>
      <c r="B172" s="42" t="s">
        <v>175</v>
      </c>
      <c r="C172" s="89">
        <v>415.36</v>
      </c>
      <c r="D172" s="89">
        <v>432.47899999999998</v>
      </c>
    </row>
    <row r="173" spans="1:4" ht="15" customHeight="1" x14ac:dyDescent="0.25">
      <c r="A173" s="194"/>
      <c r="B173" s="42" t="s">
        <v>148</v>
      </c>
      <c r="C173" s="89">
        <v>296.58999999999997</v>
      </c>
      <c r="D173" s="89">
        <v>306.43700000000001</v>
      </c>
    </row>
    <row r="174" spans="1:4" x14ac:dyDescent="0.25">
      <c r="A174" s="194"/>
      <c r="B174" s="42" t="s">
        <v>129</v>
      </c>
      <c r="C174" s="89">
        <v>143.56</v>
      </c>
      <c r="D174" s="89">
        <v>139.56200000000001</v>
      </c>
    </row>
    <row r="175" spans="1:4" x14ac:dyDescent="0.25">
      <c r="A175" s="194"/>
      <c r="B175" s="42" t="s">
        <v>135</v>
      </c>
      <c r="C175" s="89">
        <v>13.23</v>
      </c>
      <c r="D175" s="89">
        <v>44.712000000000003</v>
      </c>
    </row>
    <row r="176" spans="1:4" x14ac:dyDescent="0.25">
      <c r="A176" s="194"/>
      <c r="B176" s="44" t="s">
        <v>133</v>
      </c>
      <c r="C176" s="90">
        <f>SUM(C171:C175)</f>
        <v>1332.4589999999998</v>
      </c>
      <c r="D176" s="90">
        <f>SUM(D171:D175)</f>
        <v>1822.3179999999998</v>
      </c>
    </row>
    <row r="177" spans="1:4" x14ac:dyDescent="0.25">
      <c r="A177" s="194" t="s">
        <v>228</v>
      </c>
      <c r="B177" s="42" t="s">
        <v>162</v>
      </c>
      <c r="C177" s="89">
        <v>145.75399999999999</v>
      </c>
      <c r="D177" s="89">
        <v>230.86099999999999</v>
      </c>
    </row>
    <row r="178" spans="1:4" x14ac:dyDescent="0.25">
      <c r="A178" s="194"/>
      <c r="B178" s="42" t="s">
        <v>140</v>
      </c>
      <c r="C178" s="89">
        <v>131.68600000000001</v>
      </c>
      <c r="D178" s="89">
        <v>248.28100000000001</v>
      </c>
    </row>
    <row r="179" spans="1:4" x14ac:dyDescent="0.25">
      <c r="A179" s="194"/>
      <c r="B179" s="42" t="s">
        <v>150</v>
      </c>
      <c r="C179" s="89">
        <v>55.2</v>
      </c>
      <c r="D179" s="89">
        <v>137.24199999999999</v>
      </c>
    </row>
    <row r="180" spans="1:4" x14ac:dyDescent="0.25">
      <c r="A180" s="194"/>
      <c r="B180" s="42" t="s">
        <v>131</v>
      </c>
      <c r="C180" s="89">
        <v>54.378999999999998</v>
      </c>
      <c r="D180" s="89">
        <v>73.605999999999995</v>
      </c>
    </row>
    <row r="181" spans="1:4" x14ac:dyDescent="0.25">
      <c r="A181" s="194"/>
      <c r="B181" s="42" t="s">
        <v>128</v>
      </c>
      <c r="C181" s="89">
        <v>25.074999999999999</v>
      </c>
      <c r="D181" s="89">
        <v>20.117999999999999</v>
      </c>
    </row>
    <row r="182" spans="1:4" x14ac:dyDescent="0.25">
      <c r="A182" s="194"/>
      <c r="B182" s="44" t="s">
        <v>133</v>
      </c>
      <c r="C182" s="90">
        <f>SUM(C177:C181)</f>
        <v>412.09399999999999</v>
      </c>
      <c r="D182" s="90">
        <f>SUM(D177:D181)</f>
        <v>710.10800000000006</v>
      </c>
    </row>
    <row r="183" spans="1:4" x14ac:dyDescent="0.25">
      <c r="A183" s="194" t="s">
        <v>230</v>
      </c>
      <c r="B183" s="42" t="s">
        <v>131</v>
      </c>
      <c r="C183" s="89">
        <v>1437.356</v>
      </c>
      <c r="D183" s="89">
        <v>1257.4860000000001</v>
      </c>
    </row>
    <row r="184" spans="1:4" x14ac:dyDescent="0.25">
      <c r="A184" s="194"/>
      <c r="B184" s="42" t="s">
        <v>128</v>
      </c>
      <c r="C184" s="89">
        <v>436.79300000000001</v>
      </c>
      <c r="D184" s="89">
        <v>521.80700000000002</v>
      </c>
    </row>
    <row r="185" spans="1:4" x14ac:dyDescent="0.25">
      <c r="A185" s="194"/>
      <c r="B185" s="42" t="s">
        <v>138</v>
      </c>
      <c r="C185" s="89">
        <v>212.11600000000001</v>
      </c>
      <c r="D185" s="89">
        <v>302.17200000000003</v>
      </c>
    </row>
    <row r="186" spans="1:4" x14ac:dyDescent="0.25">
      <c r="A186" s="194"/>
      <c r="B186" s="42" t="s">
        <v>177</v>
      </c>
      <c r="C186" s="89">
        <v>199.94499999999999</v>
      </c>
      <c r="D186" s="89">
        <v>175.47399999999999</v>
      </c>
    </row>
    <row r="187" spans="1:4" x14ac:dyDescent="0.25">
      <c r="A187" s="194"/>
      <c r="B187" s="42" t="s">
        <v>154</v>
      </c>
      <c r="C187" s="89">
        <v>196.286</v>
      </c>
      <c r="D187" s="89">
        <v>724.60199999999998</v>
      </c>
    </row>
    <row r="188" spans="1:4" x14ac:dyDescent="0.25">
      <c r="A188" s="194"/>
      <c r="B188" s="44" t="s">
        <v>133</v>
      </c>
      <c r="C188" s="90">
        <f>SUM(C183:C187)</f>
        <v>2482.4960000000001</v>
      </c>
      <c r="D188" s="90">
        <f>SUM(D183:D187)</f>
        <v>2981.5410000000002</v>
      </c>
    </row>
    <row r="189" spans="1:4" x14ac:dyDescent="0.25">
      <c r="A189" s="194" t="s">
        <v>231</v>
      </c>
      <c r="B189" s="42" t="s">
        <v>168</v>
      </c>
      <c r="C189" s="89">
        <v>7238.4</v>
      </c>
      <c r="D189" s="89">
        <v>5844.99</v>
      </c>
    </row>
    <row r="190" spans="1:4" x14ac:dyDescent="0.25">
      <c r="A190" s="194"/>
      <c r="B190" s="42" t="s">
        <v>413</v>
      </c>
      <c r="C190" s="89">
        <v>200</v>
      </c>
      <c r="D190" s="89">
        <v>215.655</v>
      </c>
    </row>
    <row r="191" spans="1:4" x14ac:dyDescent="0.25">
      <c r="A191" s="194"/>
      <c r="B191" s="42" t="s">
        <v>130</v>
      </c>
      <c r="C191" s="89">
        <v>25</v>
      </c>
      <c r="D191" s="89">
        <v>40.292000000000002</v>
      </c>
    </row>
    <row r="192" spans="1:4" x14ac:dyDescent="0.25">
      <c r="A192" s="194"/>
      <c r="B192" s="42" t="s">
        <v>140</v>
      </c>
      <c r="C192" s="89">
        <v>25</v>
      </c>
      <c r="D192" s="89">
        <v>73.369</v>
      </c>
    </row>
    <row r="193" spans="1:4" x14ac:dyDescent="0.25">
      <c r="A193" s="194"/>
      <c r="B193" s="42" t="s">
        <v>164</v>
      </c>
      <c r="C193" s="89">
        <v>19</v>
      </c>
      <c r="D193" s="89">
        <v>23.917000000000002</v>
      </c>
    </row>
    <row r="194" spans="1:4" x14ac:dyDescent="0.25">
      <c r="A194" s="194"/>
      <c r="B194" s="44" t="s">
        <v>133</v>
      </c>
      <c r="C194" s="90">
        <f>SUM(C189:C193)</f>
        <v>7507.4</v>
      </c>
      <c r="D194" s="90">
        <f>SUM(D189:D193)</f>
        <v>6198.223</v>
      </c>
    </row>
    <row r="195" spans="1:4" x14ac:dyDescent="0.25">
      <c r="A195" s="194" t="s">
        <v>232</v>
      </c>
      <c r="B195" s="42" t="s">
        <v>140</v>
      </c>
      <c r="C195" s="89">
        <v>29513.222000000002</v>
      </c>
      <c r="D195" s="89">
        <v>24942.466</v>
      </c>
    </row>
    <row r="196" spans="1:4" ht="15" customHeight="1" x14ac:dyDescent="0.25">
      <c r="A196" s="194"/>
      <c r="B196" s="42" t="s">
        <v>150</v>
      </c>
      <c r="C196" s="89">
        <v>25762</v>
      </c>
      <c r="D196" s="89">
        <v>23411.405999999999</v>
      </c>
    </row>
    <row r="197" spans="1:4" x14ac:dyDescent="0.25">
      <c r="A197" s="194"/>
      <c r="B197" s="42" t="s">
        <v>154</v>
      </c>
      <c r="C197" s="89">
        <v>16467.595000000001</v>
      </c>
      <c r="D197" s="89">
        <v>14213.57</v>
      </c>
    </row>
    <row r="198" spans="1:4" x14ac:dyDescent="0.25">
      <c r="A198" s="194"/>
      <c r="B198" s="42" t="s">
        <v>160</v>
      </c>
      <c r="C198" s="89">
        <v>10028</v>
      </c>
      <c r="D198" s="89">
        <v>8382.3449999999993</v>
      </c>
    </row>
    <row r="199" spans="1:4" x14ac:dyDescent="0.25">
      <c r="A199" s="194"/>
      <c r="B199" s="42" t="s">
        <v>137</v>
      </c>
      <c r="C199" s="89">
        <v>8176.95</v>
      </c>
      <c r="D199" s="89">
        <v>6415.7550000000001</v>
      </c>
    </row>
    <row r="200" spans="1:4" x14ac:dyDescent="0.25">
      <c r="A200" s="194"/>
      <c r="B200" s="44" t="s">
        <v>133</v>
      </c>
      <c r="C200" s="90">
        <f>SUM(C195:C199)</f>
        <v>89947.767000000007</v>
      </c>
      <c r="D200" s="90">
        <f>SUM(D195:D199)</f>
        <v>77365.542000000001</v>
      </c>
    </row>
    <row r="201" spans="1:4" x14ac:dyDescent="0.25">
      <c r="A201" s="194" t="s">
        <v>233</v>
      </c>
      <c r="B201" s="42" t="s">
        <v>147</v>
      </c>
      <c r="C201" s="89">
        <v>2824.0880000000002</v>
      </c>
      <c r="D201" s="89">
        <v>29364.870999999999</v>
      </c>
    </row>
    <row r="202" spans="1:4" x14ac:dyDescent="0.25">
      <c r="A202" s="194"/>
      <c r="B202" s="42" t="s">
        <v>154</v>
      </c>
      <c r="C202" s="89">
        <v>2727.0120000000002</v>
      </c>
      <c r="D202" s="89">
        <v>26491.373</v>
      </c>
    </row>
    <row r="203" spans="1:4" x14ac:dyDescent="0.25">
      <c r="A203" s="194"/>
      <c r="B203" s="42" t="s">
        <v>137</v>
      </c>
      <c r="C203" s="89">
        <v>1799.7460000000001</v>
      </c>
      <c r="D203" s="89">
        <v>14159.611999999999</v>
      </c>
    </row>
    <row r="204" spans="1:4" x14ac:dyDescent="0.25">
      <c r="A204" s="194"/>
      <c r="B204" s="42" t="s">
        <v>176</v>
      </c>
      <c r="C204" s="89">
        <v>453.2</v>
      </c>
      <c r="D204" s="89">
        <v>5327.2870000000003</v>
      </c>
    </row>
    <row r="205" spans="1:4" x14ac:dyDescent="0.25">
      <c r="A205" s="194"/>
      <c r="B205" s="42" t="s">
        <v>142</v>
      </c>
      <c r="C205" s="89">
        <v>449.16300000000001</v>
      </c>
      <c r="D205" s="89">
        <v>4057.1570000000002</v>
      </c>
    </row>
    <row r="206" spans="1:4" x14ac:dyDescent="0.25">
      <c r="A206" s="194"/>
      <c r="B206" s="44" t="s">
        <v>133</v>
      </c>
      <c r="C206" s="90">
        <f>SUM(C201:C205)</f>
        <v>8253.2090000000007</v>
      </c>
      <c r="D206" s="90">
        <f>SUM(D201:D205)</f>
        <v>79400.3</v>
      </c>
    </row>
    <row r="207" spans="1:4" x14ac:dyDescent="0.25">
      <c r="A207" s="194" t="s">
        <v>234</v>
      </c>
      <c r="B207" s="42" t="s">
        <v>149</v>
      </c>
      <c r="C207" s="89">
        <v>57090.728999999999</v>
      </c>
      <c r="D207" s="89">
        <v>38233.315000000002</v>
      </c>
    </row>
    <row r="208" spans="1:4" x14ac:dyDescent="0.25">
      <c r="A208" s="194"/>
      <c r="B208" s="42" t="s">
        <v>175</v>
      </c>
      <c r="C208" s="89">
        <v>52022.703999999998</v>
      </c>
      <c r="D208" s="89">
        <v>35485.792999999998</v>
      </c>
    </row>
    <row r="209" spans="1:4" x14ac:dyDescent="0.25">
      <c r="A209" s="194"/>
      <c r="B209" s="42" t="s">
        <v>129</v>
      </c>
      <c r="C209" s="89">
        <v>32360.817999999999</v>
      </c>
      <c r="D209" s="89">
        <v>21202.892</v>
      </c>
    </row>
    <row r="210" spans="1:4" x14ac:dyDescent="0.25">
      <c r="A210" s="194"/>
      <c r="B210" s="42" t="s">
        <v>177</v>
      </c>
      <c r="C210" s="89">
        <v>5184.6220000000003</v>
      </c>
      <c r="D210" s="89">
        <v>3160.9949999999999</v>
      </c>
    </row>
    <row r="211" spans="1:4" x14ac:dyDescent="0.25">
      <c r="A211" s="194"/>
      <c r="B211" s="42" t="s">
        <v>132</v>
      </c>
      <c r="C211" s="89">
        <v>4200</v>
      </c>
      <c r="D211" s="89">
        <v>2069.6019999999999</v>
      </c>
    </row>
    <row r="212" spans="1:4" x14ac:dyDescent="0.25">
      <c r="A212" s="194"/>
      <c r="B212" s="44" t="s">
        <v>133</v>
      </c>
      <c r="C212" s="90">
        <f>SUM(C207:C211)</f>
        <v>150858.87299999999</v>
      </c>
      <c r="D212" s="90">
        <f>SUM(D207:D211)</f>
        <v>100152.59699999999</v>
      </c>
    </row>
    <row r="213" spans="1:4" x14ac:dyDescent="0.25">
      <c r="A213" s="194" t="s">
        <v>235</v>
      </c>
      <c r="B213" s="42" t="s">
        <v>139</v>
      </c>
      <c r="C213" s="89">
        <v>18900</v>
      </c>
      <c r="D213" s="89">
        <v>13601.847</v>
      </c>
    </row>
    <row r="214" spans="1:4" x14ac:dyDescent="0.25">
      <c r="A214" s="194"/>
      <c r="B214" s="42" t="s">
        <v>129</v>
      </c>
      <c r="C214" s="89">
        <v>17115</v>
      </c>
      <c r="D214" s="89">
        <v>11944.499</v>
      </c>
    </row>
    <row r="215" spans="1:4" x14ac:dyDescent="0.25">
      <c r="A215" s="194"/>
      <c r="B215" s="42" t="s">
        <v>148</v>
      </c>
      <c r="C215" s="89">
        <v>8.5500000000000007</v>
      </c>
      <c r="D215" s="89">
        <v>24.1</v>
      </c>
    </row>
    <row r="216" spans="1:4" x14ac:dyDescent="0.25">
      <c r="A216" s="194"/>
      <c r="B216" s="42" t="s">
        <v>140</v>
      </c>
      <c r="C216" s="89">
        <v>2.12</v>
      </c>
      <c r="D216" s="89">
        <v>5.7569999999999997</v>
      </c>
    </row>
    <row r="217" spans="1:4" x14ac:dyDescent="0.25">
      <c r="A217" s="194"/>
      <c r="B217" s="42" t="s">
        <v>353</v>
      </c>
      <c r="C217" s="89">
        <v>0.44</v>
      </c>
      <c r="D217" s="89">
        <v>1.3560000000000001</v>
      </c>
    </row>
    <row r="218" spans="1:4" x14ac:dyDescent="0.25">
      <c r="A218" s="194"/>
      <c r="B218" s="44" t="s">
        <v>133</v>
      </c>
      <c r="C218" s="90">
        <f>SUM(C213:C217)</f>
        <v>36026.110000000008</v>
      </c>
      <c r="D218" s="90">
        <f>SUM(D213:D217)</f>
        <v>25577.558999999997</v>
      </c>
    </row>
    <row r="219" spans="1:4" x14ac:dyDescent="0.25">
      <c r="A219" s="184" t="s">
        <v>237</v>
      </c>
      <c r="B219" s="42" t="s">
        <v>135</v>
      </c>
      <c r="C219" s="89">
        <v>811283.37199999997</v>
      </c>
      <c r="D219" s="89">
        <v>589201.63</v>
      </c>
    </row>
    <row r="220" spans="1:4" x14ac:dyDescent="0.25">
      <c r="A220" s="208"/>
      <c r="B220" s="42" t="s">
        <v>278</v>
      </c>
      <c r="C220" s="89">
        <v>134663.628</v>
      </c>
      <c r="D220" s="89">
        <v>105846.124</v>
      </c>
    </row>
    <row r="221" spans="1:4" x14ac:dyDescent="0.25">
      <c r="A221" s="208"/>
      <c r="B221" s="42" t="s">
        <v>177</v>
      </c>
      <c r="C221" s="89">
        <v>131531.08300000001</v>
      </c>
      <c r="D221" s="89">
        <v>104505.314</v>
      </c>
    </row>
    <row r="222" spans="1:4" x14ac:dyDescent="0.25">
      <c r="A222" s="208"/>
      <c r="B222" s="42" t="s">
        <v>162</v>
      </c>
      <c r="C222" s="89">
        <v>108456.255</v>
      </c>
      <c r="D222" s="89">
        <v>82776.191000000006</v>
      </c>
    </row>
    <row r="223" spans="1:4" x14ac:dyDescent="0.25">
      <c r="A223" s="208"/>
      <c r="B223" s="42" t="s">
        <v>154</v>
      </c>
      <c r="C223" s="89">
        <v>96249.422000000006</v>
      </c>
      <c r="D223" s="89">
        <v>71197.771999999997</v>
      </c>
    </row>
    <row r="224" spans="1:4" x14ac:dyDescent="0.25">
      <c r="A224" s="185"/>
      <c r="B224" s="44" t="s">
        <v>133</v>
      </c>
      <c r="C224" s="90">
        <f>SUM(C219:C223)</f>
        <v>1282183.76</v>
      </c>
      <c r="D224" s="90">
        <f>SUM(D219:D223)</f>
        <v>953527.03099999996</v>
      </c>
    </row>
    <row r="225" spans="1:4" x14ac:dyDescent="0.25">
      <c r="A225" s="184" t="s">
        <v>238</v>
      </c>
      <c r="B225" s="42" t="s">
        <v>182</v>
      </c>
      <c r="C225" s="89">
        <v>175</v>
      </c>
      <c r="D225" s="89">
        <v>187.572</v>
      </c>
    </row>
    <row r="226" spans="1:4" x14ac:dyDescent="0.25">
      <c r="A226" s="208"/>
      <c r="B226" s="42" t="s">
        <v>139</v>
      </c>
      <c r="C226" s="89">
        <v>31.091000000000001</v>
      </c>
      <c r="D226" s="89">
        <v>32.734999999999999</v>
      </c>
    </row>
    <row r="227" spans="1:4" x14ac:dyDescent="0.25">
      <c r="A227" s="208"/>
      <c r="B227" s="42" t="s">
        <v>135</v>
      </c>
      <c r="C227" s="89">
        <v>20</v>
      </c>
      <c r="D227" s="89">
        <v>15.943</v>
      </c>
    </row>
    <row r="228" spans="1:4" x14ac:dyDescent="0.25">
      <c r="A228" s="208"/>
      <c r="B228" s="42" t="s">
        <v>136</v>
      </c>
      <c r="C228" s="89">
        <v>11.003</v>
      </c>
      <c r="D228" s="89">
        <v>11.426</v>
      </c>
    </row>
    <row r="229" spans="1:4" x14ac:dyDescent="0.25">
      <c r="A229" s="208"/>
      <c r="B229" s="42" t="s">
        <v>131</v>
      </c>
      <c r="C229" s="89">
        <v>7.4859999999999998</v>
      </c>
      <c r="D229" s="89">
        <v>25.317</v>
      </c>
    </row>
    <row r="230" spans="1:4" x14ac:dyDescent="0.25">
      <c r="A230" s="185"/>
      <c r="B230" s="44" t="s">
        <v>133</v>
      </c>
      <c r="C230" s="90">
        <f>SUM(C225:C229)</f>
        <v>244.57999999999998</v>
      </c>
      <c r="D230" s="90">
        <f>SUM(D225:D229)</f>
        <v>272.99299999999999</v>
      </c>
    </row>
    <row r="231" spans="1:4" x14ac:dyDescent="0.25">
      <c r="A231" s="184" t="s">
        <v>239</v>
      </c>
      <c r="B231" s="42" t="s">
        <v>137</v>
      </c>
      <c r="C231" s="89">
        <v>5815.4009999999998</v>
      </c>
      <c r="D231" s="89">
        <v>5408.46</v>
      </c>
    </row>
    <row r="232" spans="1:4" x14ac:dyDescent="0.25">
      <c r="A232" s="208"/>
      <c r="B232" s="42" t="s">
        <v>145</v>
      </c>
      <c r="C232" s="89">
        <v>3134.5920000000001</v>
      </c>
      <c r="D232" s="89">
        <v>2770.0419999999999</v>
      </c>
    </row>
    <row r="233" spans="1:4" x14ac:dyDescent="0.25">
      <c r="A233" s="208"/>
      <c r="B233" s="42" t="s">
        <v>161</v>
      </c>
      <c r="C233" s="89">
        <v>2474.4</v>
      </c>
      <c r="D233" s="89">
        <v>2625.9630000000002</v>
      </c>
    </row>
    <row r="234" spans="1:4" x14ac:dyDescent="0.25">
      <c r="A234" s="208"/>
      <c r="B234" s="42" t="s">
        <v>175</v>
      </c>
      <c r="C234" s="89">
        <v>202.33</v>
      </c>
      <c r="D234" s="89">
        <v>217.57400000000001</v>
      </c>
    </row>
    <row r="235" spans="1:4" x14ac:dyDescent="0.25">
      <c r="A235" s="208"/>
      <c r="B235" s="42" t="s">
        <v>148</v>
      </c>
      <c r="C235" s="89">
        <v>32.68</v>
      </c>
      <c r="D235" s="89">
        <v>42.034999999999997</v>
      </c>
    </row>
    <row r="236" spans="1:4" x14ac:dyDescent="0.25">
      <c r="A236" s="185"/>
      <c r="B236" s="44" t="s">
        <v>133</v>
      </c>
      <c r="C236" s="90">
        <f>SUM(C231:C235)</f>
        <v>11659.403</v>
      </c>
      <c r="D236" s="90">
        <f>SUM(D231:D235)</f>
        <v>11064.074000000001</v>
      </c>
    </row>
    <row r="237" spans="1:4" x14ac:dyDescent="0.25">
      <c r="A237" s="184" t="s">
        <v>240</v>
      </c>
      <c r="B237" s="42" t="s">
        <v>154</v>
      </c>
      <c r="C237" s="89">
        <v>8941.1049999999996</v>
      </c>
      <c r="D237" s="89">
        <v>7269.2910000000002</v>
      </c>
    </row>
    <row r="238" spans="1:4" x14ac:dyDescent="0.25">
      <c r="A238" s="208"/>
      <c r="B238" s="42" t="s">
        <v>168</v>
      </c>
      <c r="C238" s="89">
        <v>4193.6679999999997</v>
      </c>
      <c r="D238" s="89">
        <v>4038.7069999999999</v>
      </c>
    </row>
    <row r="239" spans="1:4" x14ac:dyDescent="0.25">
      <c r="A239" s="208"/>
      <c r="B239" s="42" t="s">
        <v>134</v>
      </c>
      <c r="C239" s="89">
        <v>3690.0070000000001</v>
      </c>
      <c r="D239" s="89">
        <v>3299.877</v>
      </c>
    </row>
    <row r="240" spans="1:4" x14ac:dyDescent="0.25">
      <c r="A240" s="208"/>
      <c r="B240" s="42" t="s">
        <v>136</v>
      </c>
      <c r="C240" s="89">
        <v>2357.703</v>
      </c>
      <c r="D240" s="89">
        <v>2442.25</v>
      </c>
    </row>
    <row r="241" spans="1:4" x14ac:dyDescent="0.25">
      <c r="A241" s="208"/>
      <c r="B241" s="42" t="s">
        <v>140</v>
      </c>
      <c r="C241" s="89">
        <v>2233.4589999999998</v>
      </c>
      <c r="D241" s="89">
        <v>1888.2260000000001</v>
      </c>
    </row>
    <row r="242" spans="1:4" x14ac:dyDescent="0.25">
      <c r="A242" s="185"/>
      <c r="B242" s="44" t="s">
        <v>133</v>
      </c>
      <c r="C242" s="90">
        <f>SUM(C237:C241)</f>
        <v>21415.941999999999</v>
      </c>
      <c r="D242" s="90">
        <f>SUM(D237:D241)</f>
        <v>18938.350999999999</v>
      </c>
    </row>
    <row r="243" spans="1:4" x14ac:dyDescent="0.25">
      <c r="A243" s="184" t="s">
        <v>241</v>
      </c>
      <c r="B243" s="42" t="s">
        <v>175</v>
      </c>
      <c r="C243" s="89">
        <v>126185.06</v>
      </c>
      <c r="D243" s="89">
        <v>103977.834</v>
      </c>
    </row>
    <row r="244" spans="1:4" x14ac:dyDescent="0.25">
      <c r="A244" s="208"/>
      <c r="B244" s="42" t="s">
        <v>162</v>
      </c>
      <c r="C244" s="89">
        <v>58859.567999999999</v>
      </c>
      <c r="D244" s="89">
        <v>48891.748</v>
      </c>
    </row>
    <row r="245" spans="1:4" x14ac:dyDescent="0.25">
      <c r="A245" s="208"/>
      <c r="B245" s="42" t="s">
        <v>129</v>
      </c>
      <c r="C245" s="89">
        <v>25359.148000000001</v>
      </c>
      <c r="D245" s="89">
        <v>20987.35</v>
      </c>
    </row>
    <row r="246" spans="1:4" x14ac:dyDescent="0.25">
      <c r="A246" s="208"/>
      <c r="B246" s="42" t="s">
        <v>273</v>
      </c>
      <c r="C246" s="89">
        <v>17156.784</v>
      </c>
      <c r="D246" s="89">
        <v>14248.091</v>
      </c>
    </row>
    <row r="247" spans="1:4" x14ac:dyDescent="0.25">
      <c r="A247" s="208"/>
      <c r="B247" s="42" t="s">
        <v>159</v>
      </c>
      <c r="C247" s="89">
        <v>16214.528</v>
      </c>
      <c r="D247" s="89">
        <v>13515.393</v>
      </c>
    </row>
    <row r="248" spans="1:4" x14ac:dyDescent="0.25">
      <c r="A248" s="185"/>
      <c r="B248" s="44" t="s">
        <v>133</v>
      </c>
      <c r="C248" s="90">
        <f>SUM(C243:C247)</f>
        <v>243775.08799999999</v>
      </c>
      <c r="D248" s="90">
        <f>SUM(D243:D247)</f>
        <v>201620.416</v>
      </c>
    </row>
    <row r="249" spans="1:4" x14ac:dyDescent="0.25">
      <c r="A249" s="184" t="s">
        <v>242</v>
      </c>
      <c r="B249" s="42" t="s">
        <v>135</v>
      </c>
      <c r="C249" s="89">
        <v>68</v>
      </c>
      <c r="D249" s="89">
        <v>34.42</v>
      </c>
    </row>
    <row r="250" spans="1:4" ht="15" customHeight="1" x14ac:dyDescent="0.25">
      <c r="A250" s="208"/>
      <c r="B250" s="42" t="s">
        <v>132</v>
      </c>
      <c r="C250" s="89">
        <v>38.65</v>
      </c>
      <c r="D250" s="89">
        <v>43.878</v>
      </c>
    </row>
    <row r="251" spans="1:4" x14ac:dyDescent="0.25">
      <c r="A251" s="208"/>
      <c r="B251" s="42" t="s">
        <v>162</v>
      </c>
      <c r="C251" s="89">
        <v>5</v>
      </c>
      <c r="D251" s="89">
        <v>38.655000000000001</v>
      </c>
    </row>
    <row r="252" spans="1:4" ht="15" customHeight="1" x14ac:dyDescent="0.25">
      <c r="A252" s="208"/>
      <c r="B252" s="42" t="s">
        <v>159</v>
      </c>
      <c r="C252" s="89">
        <v>3.01</v>
      </c>
      <c r="D252" s="89">
        <v>2.968</v>
      </c>
    </row>
    <row r="253" spans="1:4" x14ac:dyDescent="0.25">
      <c r="A253" s="208"/>
      <c r="B253" s="42" t="s">
        <v>131</v>
      </c>
      <c r="C253" s="89">
        <v>1.6</v>
      </c>
      <c r="D253" s="89">
        <v>0.67200000000000004</v>
      </c>
    </row>
    <row r="254" spans="1:4" ht="15" customHeight="1" x14ac:dyDescent="0.25">
      <c r="A254" s="185"/>
      <c r="B254" s="44" t="s">
        <v>133</v>
      </c>
      <c r="C254" s="90">
        <f>SUM(C249:C253)</f>
        <v>116.26</v>
      </c>
      <c r="D254" s="90">
        <f>SUM(D249:D253)</f>
        <v>120.593</v>
      </c>
    </row>
    <row r="255" spans="1:4" x14ac:dyDescent="0.25">
      <c r="A255" s="184" t="s">
        <v>243</v>
      </c>
      <c r="B255" s="42" t="s">
        <v>140</v>
      </c>
      <c r="C255" s="89">
        <v>1199.134</v>
      </c>
      <c r="D255" s="89">
        <v>1113.1969999999999</v>
      </c>
    </row>
    <row r="256" spans="1:4" x14ac:dyDescent="0.25">
      <c r="A256" s="208"/>
      <c r="B256" s="42" t="s">
        <v>141</v>
      </c>
      <c r="C256" s="89">
        <v>382.78800000000001</v>
      </c>
      <c r="D256" s="89">
        <v>399.976</v>
      </c>
    </row>
    <row r="257" spans="1:4" x14ac:dyDescent="0.25">
      <c r="A257" s="208"/>
      <c r="B257" s="42" t="s">
        <v>168</v>
      </c>
      <c r="C257" s="89">
        <v>344.92500000000001</v>
      </c>
      <c r="D257" s="89">
        <v>341.67700000000002</v>
      </c>
    </row>
    <row r="258" spans="1:4" x14ac:dyDescent="0.25">
      <c r="A258" s="208"/>
      <c r="B258" s="42" t="s">
        <v>153</v>
      </c>
      <c r="C258" s="89">
        <v>233.75299999999999</v>
      </c>
      <c r="D258" s="89">
        <v>223.77099999999999</v>
      </c>
    </row>
    <row r="259" spans="1:4" ht="15" customHeight="1" x14ac:dyDescent="0.25">
      <c r="A259" s="208"/>
      <c r="B259" s="42" t="s">
        <v>131</v>
      </c>
      <c r="C259" s="89">
        <v>179.79599999999999</v>
      </c>
      <c r="D259" s="89">
        <v>179.81100000000001</v>
      </c>
    </row>
    <row r="260" spans="1:4" x14ac:dyDescent="0.25">
      <c r="A260" s="185"/>
      <c r="B260" s="44" t="s">
        <v>133</v>
      </c>
      <c r="C260" s="90">
        <f>SUM(C255:C259)</f>
        <v>2340.3959999999997</v>
      </c>
      <c r="D260" s="90">
        <f>SUM(D255:D259)</f>
        <v>2258.4320000000002</v>
      </c>
    </row>
    <row r="261" spans="1:4" x14ac:dyDescent="0.25">
      <c r="A261" s="184" t="s">
        <v>244</v>
      </c>
      <c r="B261" s="42" t="s">
        <v>162</v>
      </c>
      <c r="C261" s="89">
        <v>546.57000000000005</v>
      </c>
      <c r="D261" s="89">
        <v>523.31600000000003</v>
      </c>
    </row>
    <row r="262" spans="1:4" ht="15" customHeight="1" x14ac:dyDescent="0.25">
      <c r="A262" s="208"/>
      <c r="B262" s="42" t="s">
        <v>161</v>
      </c>
      <c r="C262" s="89">
        <v>294.79000000000002</v>
      </c>
      <c r="D262" s="89">
        <v>630.49099999999999</v>
      </c>
    </row>
    <row r="263" spans="1:4" x14ac:dyDescent="0.25">
      <c r="A263" s="208"/>
      <c r="B263" s="42" t="s">
        <v>154</v>
      </c>
      <c r="C263" s="89">
        <v>286.32100000000003</v>
      </c>
      <c r="D263" s="89">
        <v>1770.827</v>
      </c>
    </row>
    <row r="264" spans="1:4" x14ac:dyDescent="0.25">
      <c r="A264" s="208"/>
      <c r="B264" s="42" t="s">
        <v>149</v>
      </c>
      <c r="C264" s="89">
        <v>57.2</v>
      </c>
      <c r="D264" s="89">
        <v>81.504999999999995</v>
      </c>
    </row>
    <row r="265" spans="1:4" x14ac:dyDescent="0.25">
      <c r="A265" s="208"/>
      <c r="B265" s="42" t="s">
        <v>143</v>
      </c>
      <c r="C265" s="89">
        <v>41.145000000000003</v>
      </c>
      <c r="D265" s="89">
        <v>70.97</v>
      </c>
    </row>
    <row r="266" spans="1:4" x14ac:dyDescent="0.25">
      <c r="A266" s="185"/>
      <c r="B266" s="44" t="s">
        <v>133</v>
      </c>
      <c r="C266" s="90">
        <f>SUM(C261:C265)</f>
        <v>1226.0260000000001</v>
      </c>
      <c r="D266" s="90">
        <f>SUM(D261:D265)</f>
        <v>3077.1089999999999</v>
      </c>
    </row>
    <row r="267" spans="1:4" x14ac:dyDescent="0.25">
      <c r="A267" s="184" t="s">
        <v>245</v>
      </c>
      <c r="B267" s="42" t="s">
        <v>140</v>
      </c>
      <c r="C267" s="89">
        <v>472.67</v>
      </c>
      <c r="D267" s="89">
        <v>516.24800000000005</v>
      </c>
    </row>
    <row r="268" spans="1:4" x14ac:dyDescent="0.25">
      <c r="A268" s="208"/>
      <c r="B268" s="42" t="s">
        <v>135</v>
      </c>
      <c r="C268" s="89">
        <v>39.701000000000001</v>
      </c>
      <c r="D268" s="89">
        <v>49.072000000000003</v>
      </c>
    </row>
    <row r="269" spans="1:4" x14ac:dyDescent="0.25">
      <c r="A269" s="208"/>
      <c r="B269" s="42" t="s">
        <v>153</v>
      </c>
      <c r="C269" s="89">
        <v>13.65</v>
      </c>
      <c r="D269" s="89">
        <v>26.260999999999999</v>
      </c>
    </row>
    <row r="270" spans="1:4" x14ac:dyDescent="0.25">
      <c r="A270" s="208"/>
      <c r="B270" s="42" t="s">
        <v>131</v>
      </c>
      <c r="C270" s="89">
        <v>10.42</v>
      </c>
      <c r="D270" s="89">
        <v>13.724</v>
      </c>
    </row>
    <row r="271" spans="1:4" x14ac:dyDescent="0.25">
      <c r="A271" s="208"/>
      <c r="B271" s="42" t="s">
        <v>354</v>
      </c>
      <c r="C271" s="89">
        <v>6.6</v>
      </c>
      <c r="D271" s="89">
        <v>9.7880000000000003</v>
      </c>
    </row>
    <row r="272" spans="1:4" x14ac:dyDescent="0.25">
      <c r="A272" s="185"/>
      <c r="B272" s="44" t="s">
        <v>133</v>
      </c>
      <c r="C272" s="90">
        <f>SUM(C267:C271)</f>
        <v>543.04099999999994</v>
      </c>
      <c r="D272" s="90">
        <f>SUM(D267:D271)</f>
        <v>615.09300000000007</v>
      </c>
    </row>
    <row r="273" spans="1:4" x14ac:dyDescent="0.25">
      <c r="A273" s="184" t="s">
        <v>246</v>
      </c>
      <c r="B273" s="42" t="s">
        <v>140</v>
      </c>
      <c r="C273" s="89">
        <v>0.14799999999999999</v>
      </c>
      <c r="D273" s="89">
        <v>0.33800000000000002</v>
      </c>
    </row>
    <row r="274" spans="1:4" x14ac:dyDescent="0.25">
      <c r="A274" s="208"/>
      <c r="B274" s="42" t="s">
        <v>146</v>
      </c>
      <c r="C274" s="89">
        <v>1.0999999999999999E-2</v>
      </c>
      <c r="D274" s="89">
        <v>0.12</v>
      </c>
    </row>
    <row r="275" spans="1:4" x14ac:dyDescent="0.25">
      <c r="A275" s="208"/>
      <c r="B275" s="42" t="s">
        <v>154</v>
      </c>
      <c r="C275" s="89">
        <v>2E-3</v>
      </c>
      <c r="D275" s="89">
        <v>1.7999999999999999E-2</v>
      </c>
    </row>
    <row r="276" spans="1:4" x14ac:dyDescent="0.25">
      <c r="A276" s="208"/>
      <c r="B276" s="42" t="s">
        <v>183</v>
      </c>
      <c r="C276" s="89">
        <v>1E-3</v>
      </c>
      <c r="D276" s="89">
        <v>0.65800000000000003</v>
      </c>
    </row>
    <row r="277" spans="1:4" x14ac:dyDescent="0.25">
      <c r="A277" s="208"/>
      <c r="B277" s="44" t="s">
        <v>133</v>
      </c>
      <c r="C277" s="90">
        <f>SUM(C273)</f>
        <v>0.14799999999999999</v>
      </c>
      <c r="D277" s="90">
        <f>SUM(D273)</f>
        <v>0.33800000000000002</v>
      </c>
    </row>
    <row r="278" spans="1:4" x14ac:dyDescent="0.25">
      <c r="A278" s="184" t="s">
        <v>247</v>
      </c>
      <c r="B278" s="42" t="s">
        <v>145</v>
      </c>
      <c r="C278" s="89">
        <v>2422.6</v>
      </c>
      <c r="D278" s="89">
        <v>2760.2190000000001</v>
      </c>
    </row>
    <row r="279" spans="1:4" ht="15" customHeight="1" x14ac:dyDescent="0.25">
      <c r="A279" s="208"/>
      <c r="B279" s="42" t="s">
        <v>154</v>
      </c>
      <c r="C279" s="89">
        <v>1901.037</v>
      </c>
      <c r="D279" s="89">
        <v>2298.4360000000001</v>
      </c>
    </row>
    <row r="280" spans="1:4" x14ac:dyDescent="0.25">
      <c r="A280" s="208"/>
      <c r="B280" s="42" t="s">
        <v>140</v>
      </c>
      <c r="C280" s="89">
        <v>1672.7</v>
      </c>
      <c r="D280" s="89">
        <v>1698.896</v>
      </c>
    </row>
    <row r="281" spans="1:4" x14ac:dyDescent="0.25">
      <c r="A281" s="208"/>
      <c r="B281" s="42" t="s">
        <v>142</v>
      </c>
      <c r="C281" s="89">
        <v>657.61300000000006</v>
      </c>
      <c r="D281" s="89">
        <v>763.10400000000004</v>
      </c>
    </row>
    <row r="282" spans="1:4" x14ac:dyDescent="0.25">
      <c r="A282" s="208"/>
      <c r="B282" s="42" t="s">
        <v>149</v>
      </c>
      <c r="C282" s="89">
        <v>162.79900000000001</v>
      </c>
      <c r="D282" s="89">
        <v>163.74</v>
      </c>
    </row>
    <row r="283" spans="1:4" x14ac:dyDescent="0.25">
      <c r="A283" s="185"/>
      <c r="B283" s="44" t="s">
        <v>133</v>
      </c>
      <c r="C283" s="90">
        <f>SUM(C278:C282)</f>
        <v>6816.7489999999998</v>
      </c>
      <c r="D283" s="90">
        <f>SUM(D278:D282)</f>
        <v>7684.3950000000004</v>
      </c>
    </row>
    <row r="284" spans="1:4" x14ac:dyDescent="0.25">
      <c r="A284" s="184" t="s">
        <v>248</v>
      </c>
      <c r="B284" s="42" t="s">
        <v>135</v>
      </c>
      <c r="C284" s="89">
        <v>12807.695</v>
      </c>
      <c r="D284" s="89">
        <v>11988.787</v>
      </c>
    </row>
    <row r="285" spans="1:4" x14ac:dyDescent="0.25">
      <c r="A285" s="208"/>
      <c r="B285" s="42" t="s">
        <v>132</v>
      </c>
      <c r="C285" s="89">
        <v>2025</v>
      </c>
      <c r="D285" s="89">
        <v>1961.855</v>
      </c>
    </row>
    <row r="286" spans="1:4" x14ac:dyDescent="0.25">
      <c r="A286" s="208"/>
      <c r="B286" s="42" t="s">
        <v>175</v>
      </c>
      <c r="C286" s="89">
        <v>1930.508</v>
      </c>
      <c r="D286" s="89">
        <v>1556.3889999999999</v>
      </c>
    </row>
    <row r="287" spans="1:4" x14ac:dyDescent="0.25">
      <c r="A287" s="208"/>
      <c r="B287" s="42" t="s">
        <v>131</v>
      </c>
      <c r="C287" s="89">
        <v>0</v>
      </c>
      <c r="D287" s="89">
        <v>1.1639999999999999</v>
      </c>
    </row>
    <row r="288" spans="1:4" x14ac:dyDescent="0.25">
      <c r="A288" s="185"/>
      <c r="B288" s="44" t="s">
        <v>133</v>
      </c>
      <c r="C288" s="90">
        <f>SUM(C284:C287)</f>
        <v>16763.203000000001</v>
      </c>
      <c r="D288" s="90">
        <f>SUM(D284:D287)</f>
        <v>15508.195</v>
      </c>
    </row>
    <row r="289" spans="1:4" x14ac:dyDescent="0.25">
      <c r="A289" s="184" t="s">
        <v>249</v>
      </c>
      <c r="B289" s="42" t="s">
        <v>184</v>
      </c>
      <c r="C289" s="89">
        <v>4</v>
      </c>
      <c r="D289" s="89">
        <v>447.185</v>
      </c>
    </row>
    <row r="290" spans="1:4" x14ac:dyDescent="0.25">
      <c r="A290" s="208"/>
      <c r="B290" s="42" t="s">
        <v>131</v>
      </c>
      <c r="C290" s="89">
        <v>2.7</v>
      </c>
      <c r="D290" s="89">
        <v>2.8210000000000002</v>
      </c>
    </row>
    <row r="291" spans="1:4" x14ac:dyDescent="0.25">
      <c r="A291" s="208"/>
      <c r="B291" s="42" t="s">
        <v>128</v>
      </c>
      <c r="C291" s="89">
        <v>1.69</v>
      </c>
      <c r="D291" s="89">
        <v>0.79</v>
      </c>
    </row>
    <row r="292" spans="1:4" x14ac:dyDescent="0.25">
      <c r="A292" s="208"/>
      <c r="B292" s="42" t="s">
        <v>421</v>
      </c>
      <c r="C292" s="89">
        <v>0.54</v>
      </c>
      <c r="D292" s="89">
        <v>0.66</v>
      </c>
    </row>
    <row r="293" spans="1:4" x14ac:dyDescent="0.25">
      <c r="A293" s="208"/>
      <c r="B293" s="42" t="s">
        <v>157</v>
      </c>
      <c r="C293" s="89">
        <v>1.7000000000000001E-2</v>
      </c>
      <c r="D293" s="89">
        <v>0.24399999999999999</v>
      </c>
    </row>
    <row r="294" spans="1:4" x14ac:dyDescent="0.25">
      <c r="A294" s="185"/>
      <c r="B294" s="44" t="s">
        <v>133</v>
      </c>
      <c r="C294" s="90">
        <f>SUM(C289:C293)</f>
        <v>8.9469999999999992</v>
      </c>
      <c r="D294" s="90">
        <f>SUM(D289:D293)</f>
        <v>451.7000000000001</v>
      </c>
    </row>
    <row r="295" spans="1:4" x14ac:dyDescent="0.25">
      <c r="A295" s="184" t="s">
        <v>250</v>
      </c>
      <c r="B295" s="42" t="s">
        <v>140</v>
      </c>
      <c r="C295" s="89">
        <v>739.78</v>
      </c>
      <c r="D295" s="89">
        <v>1016.822</v>
      </c>
    </row>
    <row r="296" spans="1:4" ht="15" customHeight="1" x14ac:dyDescent="0.25">
      <c r="A296" s="208"/>
      <c r="B296" s="42" t="s">
        <v>168</v>
      </c>
      <c r="C296" s="89">
        <v>452.45</v>
      </c>
      <c r="D296" s="89">
        <v>647.91899999999998</v>
      </c>
    </row>
    <row r="297" spans="1:4" x14ac:dyDescent="0.25">
      <c r="A297" s="208"/>
      <c r="B297" s="42" t="s">
        <v>131</v>
      </c>
      <c r="C297" s="89">
        <v>121.85</v>
      </c>
      <c r="D297" s="89">
        <v>188.06100000000001</v>
      </c>
    </row>
    <row r="298" spans="1:4" x14ac:dyDescent="0.25">
      <c r="A298" s="208"/>
      <c r="B298" s="42" t="s">
        <v>422</v>
      </c>
      <c r="C298" s="89">
        <v>74.5</v>
      </c>
      <c r="D298" s="89">
        <v>108.718</v>
      </c>
    </row>
    <row r="299" spans="1:4" x14ac:dyDescent="0.25">
      <c r="A299" s="208"/>
      <c r="B299" s="42" t="s">
        <v>128</v>
      </c>
      <c r="C299" s="89">
        <v>69.98</v>
      </c>
      <c r="D299" s="89">
        <v>102.414</v>
      </c>
    </row>
    <row r="300" spans="1:4" x14ac:dyDescent="0.25">
      <c r="A300" s="185"/>
      <c r="B300" s="44" t="s">
        <v>133</v>
      </c>
      <c r="C300" s="90">
        <f>SUM(C295:C299)</f>
        <v>1458.56</v>
      </c>
      <c r="D300" s="90">
        <f>SUM(D295:D299)</f>
        <v>2063.9340000000002</v>
      </c>
    </row>
    <row r="301" spans="1:4" x14ac:dyDescent="0.25">
      <c r="A301" s="184" t="s">
        <v>251</v>
      </c>
      <c r="B301" s="42" t="s">
        <v>152</v>
      </c>
      <c r="C301" s="89">
        <v>6219.2160000000003</v>
      </c>
      <c r="D301" s="89">
        <v>7232.8969999999999</v>
      </c>
    </row>
    <row r="302" spans="1:4" x14ac:dyDescent="0.25">
      <c r="A302" s="208"/>
      <c r="B302" s="42" t="s">
        <v>162</v>
      </c>
      <c r="C302" s="89">
        <v>4434.93</v>
      </c>
      <c r="D302" s="89">
        <v>5380.973</v>
      </c>
    </row>
    <row r="303" spans="1:4" x14ac:dyDescent="0.25">
      <c r="A303" s="208"/>
      <c r="B303" s="42" t="s">
        <v>140</v>
      </c>
      <c r="C303" s="89">
        <v>1292.308</v>
      </c>
      <c r="D303" s="89">
        <v>2330.0839999999998</v>
      </c>
    </row>
    <row r="304" spans="1:4" ht="15" customHeight="1" x14ac:dyDescent="0.25">
      <c r="A304" s="208"/>
      <c r="B304" s="42" t="s">
        <v>132</v>
      </c>
      <c r="C304" s="89">
        <v>1122.6600000000001</v>
      </c>
      <c r="D304" s="89">
        <v>1536.239</v>
      </c>
    </row>
    <row r="305" spans="1:4" x14ac:dyDescent="0.25">
      <c r="A305" s="208"/>
      <c r="B305" s="42" t="s">
        <v>157</v>
      </c>
      <c r="C305" s="89">
        <v>1001.27</v>
      </c>
      <c r="D305" s="89">
        <v>1500.614</v>
      </c>
    </row>
    <row r="306" spans="1:4" x14ac:dyDescent="0.25">
      <c r="A306" s="185"/>
      <c r="B306" s="44" t="s">
        <v>133</v>
      </c>
      <c r="C306" s="90">
        <f>SUM(C301:C305)</f>
        <v>14070.384000000002</v>
      </c>
      <c r="D306" s="90">
        <f>SUM(D301:D305)</f>
        <v>17980.807000000001</v>
      </c>
    </row>
    <row r="307" spans="1:4" x14ac:dyDescent="0.25">
      <c r="A307" s="184" t="s">
        <v>252</v>
      </c>
      <c r="B307" s="42" t="s">
        <v>149</v>
      </c>
      <c r="C307" s="89">
        <v>1597.855</v>
      </c>
      <c r="D307" s="89">
        <v>2038.3430000000001</v>
      </c>
    </row>
    <row r="308" spans="1:4" x14ac:dyDescent="0.25">
      <c r="A308" s="208"/>
      <c r="B308" s="42" t="s">
        <v>137</v>
      </c>
      <c r="C308" s="89">
        <v>612.42499999999995</v>
      </c>
      <c r="D308" s="89">
        <v>741.58199999999999</v>
      </c>
    </row>
    <row r="309" spans="1:4" x14ac:dyDescent="0.25">
      <c r="A309" s="208"/>
      <c r="B309" s="42" t="s">
        <v>177</v>
      </c>
      <c r="C309" s="89">
        <v>209.50700000000001</v>
      </c>
      <c r="D309" s="89">
        <v>222.25399999999999</v>
      </c>
    </row>
    <row r="310" spans="1:4" x14ac:dyDescent="0.25">
      <c r="A310" s="208"/>
      <c r="B310" s="42" t="s">
        <v>131</v>
      </c>
      <c r="C310" s="89">
        <v>166</v>
      </c>
      <c r="D310" s="89">
        <v>247.80699999999999</v>
      </c>
    </row>
    <row r="311" spans="1:4" x14ac:dyDescent="0.25">
      <c r="A311" s="208"/>
      <c r="B311" s="42" t="s">
        <v>162</v>
      </c>
      <c r="C311" s="89">
        <v>133.5</v>
      </c>
      <c r="D311" s="89">
        <v>207.523</v>
      </c>
    </row>
    <row r="312" spans="1:4" x14ac:dyDescent="0.25">
      <c r="A312" s="185"/>
      <c r="B312" s="44" t="s">
        <v>133</v>
      </c>
      <c r="C312" s="90">
        <f>SUM(C307:C311)</f>
        <v>2719.2869999999998</v>
      </c>
      <c r="D312" s="90">
        <f>SUM(D307:D311)</f>
        <v>3457.509</v>
      </c>
    </row>
    <row r="313" spans="1:4" x14ac:dyDescent="0.25">
      <c r="A313" s="184" t="s">
        <v>253</v>
      </c>
      <c r="B313" s="42" t="s">
        <v>140</v>
      </c>
      <c r="C313" s="89">
        <v>2116.268</v>
      </c>
      <c r="D313" s="89">
        <v>2036.912</v>
      </c>
    </row>
    <row r="314" spans="1:4" x14ac:dyDescent="0.25">
      <c r="A314" s="208"/>
      <c r="B314" s="42" t="s">
        <v>145</v>
      </c>
      <c r="C314" s="89">
        <v>1600.36</v>
      </c>
      <c r="D314" s="89">
        <v>303.37599999999998</v>
      </c>
    </row>
    <row r="315" spans="1:4" x14ac:dyDescent="0.25">
      <c r="A315" s="208"/>
      <c r="B315" s="42" t="s">
        <v>163</v>
      </c>
      <c r="C315" s="89">
        <v>345.07499999999999</v>
      </c>
      <c r="D315" s="89">
        <v>489.25400000000002</v>
      </c>
    </row>
    <row r="316" spans="1:4" x14ac:dyDescent="0.25">
      <c r="A316" s="208"/>
      <c r="B316" s="42" t="s">
        <v>154</v>
      </c>
      <c r="C316" s="89">
        <v>293.98099999999999</v>
      </c>
      <c r="D316" s="89">
        <v>333.14</v>
      </c>
    </row>
    <row r="317" spans="1:4" x14ac:dyDescent="0.25">
      <c r="A317" s="208"/>
      <c r="B317" s="42" t="s">
        <v>270</v>
      </c>
      <c r="C317" s="89">
        <v>262.08</v>
      </c>
      <c r="D317" s="89">
        <v>2398.7719999999999</v>
      </c>
    </row>
    <row r="318" spans="1:4" x14ac:dyDescent="0.25">
      <c r="A318" s="185"/>
      <c r="B318" s="44" t="s">
        <v>133</v>
      </c>
      <c r="C318" s="90">
        <f>SUM(C313:C317)</f>
        <v>4617.7639999999992</v>
      </c>
      <c r="D318" s="90">
        <f>SUM(D313:D317)</f>
        <v>5561.4539999999997</v>
      </c>
    </row>
    <row r="319" spans="1:4" x14ac:dyDescent="0.25">
      <c r="A319" s="184" t="s">
        <v>254</v>
      </c>
      <c r="B319" s="42" t="s">
        <v>154</v>
      </c>
      <c r="C319" s="89">
        <v>3364.2950000000001</v>
      </c>
      <c r="D319" s="89">
        <v>7334.1440000000002</v>
      </c>
    </row>
    <row r="320" spans="1:4" x14ac:dyDescent="0.25">
      <c r="A320" s="208"/>
      <c r="B320" s="42" t="s">
        <v>142</v>
      </c>
      <c r="C320" s="89">
        <v>1559.2</v>
      </c>
      <c r="D320" s="89">
        <v>2746.6979999999999</v>
      </c>
    </row>
    <row r="321" spans="1:4" x14ac:dyDescent="0.25">
      <c r="A321" s="208"/>
      <c r="B321" s="42" t="s">
        <v>145</v>
      </c>
      <c r="C321" s="89">
        <v>912.5</v>
      </c>
      <c r="D321" s="89">
        <v>1366.7159999999999</v>
      </c>
    </row>
    <row r="322" spans="1:4" ht="15" customHeight="1" x14ac:dyDescent="0.25">
      <c r="A322" s="208"/>
      <c r="B322" s="42" t="s">
        <v>168</v>
      </c>
      <c r="C322" s="89">
        <v>677.8</v>
      </c>
      <c r="D322" s="89">
        <v>405.04500000000002</v>
      </c>
    </row>
    <row r="323" spans="1:4" x14ac:dyDescent="0.25">
      <c r="A323" s="208"/>
      <c r="B323" s="42" t="s">
        <v>153</v>
      </c>
      <c r="C323" s="89">
        <v>499.81</v>
      </c>
      <c r="D323" s="89">
        <v>601.71199999999999</v>
      </c>
    </row>
    <row r="324" spans="1:4" x14ac:dyDescent="0.25">
      <c r="A324" s="185"/>
      <c r="B324" s="44" t="s">
        <v>133</v>
      </c>
      <c r="C324" s="90">
        <f>SUM(C319:C323)</f>
        <v>7013.6050000000005</v>
      </c>
      <c r="D324" s="90">
        <f>SUM(D319:D323)</f>
        <v>12454.315000000001</v>
      </c>
    </row>
    <row r="325" spans="1:4" x14ac:dyDescent="0.25">
      <c r="A325" s="184" t="s">
        <v>255</v>
      </c>
      <c r="B325" s="42" t="s">
        <v>155</v>
      </c>
      <c r="C325" s="89">
        <v>4690.2120000000004</v>
      </c>
      <c r="D325" s="89">
        <v>5405.3670000000002</v>
      </c>
    </row>
    <row r="326" spans="1:4" x14ac:dyDescent="0.25">
      <c r="A326" s="208"/>
      <c r="B326" s="42" t="s">
        <v>154</v>
      </c>
      <c r="C326" s="89">
        <v>3153.4270000000001</v>
      </c>
      <c r="D326" s="89">
        <v>4228.9059999999999</v>
      </c>
    </row>
    <row r="327" spans="1:4" x14ac:dyDescent="0.25">
      <c r="A327" s="208"/>
      <c r="B327" s="42" t="s">
        <v>131</v>
      </c>
      <c r="C327" s="89">
        <v>2063.788</v>
      </c>
      <c r="D327" s="89">
        <v>2483.5459999999998</v>
      </c>
    </row>
    <row r="328" spans="1:4" x14ac:dyDescent="0.25">
      <c r="A328" s="208"/>
      <c r="B328" s="42" t="s">
        <v>128</v>
      </c>
      <c r="C328" s="89">
        <v>1798.403</v>
      </c>
      <c r="D328" s="89">
        <v>2595.047</v>
      </c>
    </row>
    <row r="329" spans="1:4" x14ac:dyDescent="0.25">
      <c r="A329" s="208"/>
      <c r="B329" s="42" t="s">
        <v>139</v>
      </c>
      <c r="C329" s="89">
        <v>1761.4190000000001</v>
      </c>
      <c r="D329" s="89">
        <v>2317.8339999999998</v>
      </c>
    </row>
    <row r="330" spans="1:4" x14ac:dyDescent="0.25">
      <c r="A330" s="185"/>
      <c r="B330" s="44" t="s">
        <v>133</v>
      </c>
      <c r="C330" s="90">
        <f>SUM(C325:C329)</f>
        <v>13467.249000000002</v>
      </c>
      <c r="D330" s="90">
        <f>SUM(D325:D329)</f>
        <v>17030.7</v>
      </c>
    </row>
    <row r="331" spans="1:4" x14ac:dyDescent="0.25">
      <c r="A331" s="184" t="s">
        <v>268</v>
      </c>
      <c r="B331" s="42" t="s">
        <v>164</v>
      </c>
      <c r="C331" s="89">
        <v>6.0000000000000001E-3</v>
      </c>
      <c r="D331" s="89">
        <v>0.14499999999999999</v>
      </c>
    </row>
    <row r="332" spans="1:4" ht="15" customHeight="1" x14ac:dyDescent="0.25">
      <c r="A332" s="208"/>
      <c r="B332" s="42" t="s">
        <v>157</v>
      </c>
      <c r="C332" s="89">
        <v>3.0000000000000001E-3</v>
      </c>
      <c r="D332" s="89">
        <v>0.123</v>
      </c>
    </row>
    <row r="333" spans="1:4" x14ac:dyDescent="0.25">
      <c r="A333" s="208"/>
      <c r="B333" s="44" t="s">
        <v>133</v>
      </c>
      <c r="C333" s="90">
        <f>SUM(C331:C332)</f>
        <v>9.0000000000000011E-3</v>
      </c>
      <c r="D333" s="90">
        <f>SUM(D331:D332)</f>
        <v>0.26800000000000002</v>
      </c>
    </row>
    <row r="334" spans="1:4" x14ac:dyDescent="0.25">
      <c r="A334" s="184" t="s">
        <v>257</v>
      </c>
      <c r="B334" s="42" t="s">
        <v>140</v>
      </c>
      <c r="C334" s="89">
        <v>0.81</v>
      </c>
      <c r="D334" s="89">
        <v>2.7120000000000002</v>
      </c>
    </row>
    <row r="335" spans="1:4" x14ac:dyDescent="0.25">
      <c r="A335" s="208"/>
      <c r="B335" s="42" t="s">
        <v>131</v>
      </c>
      <c r="C335" s="89">
        <v>0.58099999999999996</v>
      </c>
      <c r="D335" s="89">
        <v>2.9580000000000002</v>
      </c>
    </row>
    <row r="336" spans="1:4" x14ac:dyDescent="0.25">
      <c r="A336" s="208"/>
      <c r="B336" s="42" t="s">
        <v>135</v>
      </c>
      <c r="C336" s="89">
        <v>1.4999999999999999E-2</v>
      </c>
      <c r="D336" s="89">
        <v>0.95499999999999996</v>
      </c>
    </row>
    <row r="337" spans="1:4" x14ac:dyDescent="0.25">
      <c r="A337" s="208"/>
      <c r="B337" s="42" t="s">
        <v>144</v>
      </c>
      <c r="C337" s="89">
        <v>3.0000000000000001E-3</v>
      </c>
      <c r="D337" s="89">
        <v>5.3999999999999999E-2</v>
      </c>
    </row>
    <row r="338" spans="1:4" ht="15" customHeight="1" x14ac:dyDescent="0.25">
      <c r="A338" s="208"/>
      <c r="B338" s="42" t="s">
        <v>274</v>
      </c>
      <c r="C338" s="89">
        <v>1E-3</v>
      </c>
      <c r="D338" s="89">
        <v>1.7000000000000001E-2</v>
      </c>
    </row>
    <row r="339" spans="1:4" x14ac:dyDescent="0.25">
      <c r="A339" s="208"/>
      <c r="B339" s="44" t="s">
        <v>133</v>
      </c>
      <c r="C339" s="90">
        <f>SUM(C334:C338)</f>
        <v>1.4099999999999997</v>
      </c>
      <c r="D339" s="90">
        <f>SUM(D334:D338)</f>
        <v>6.6960000000000006</v>
      </c>
    </row>
    <row r="340" spans="1:4" x14ac:dyDescent="0.25">
      <c r="A340" s="184" t="s">
        <v>258</v>
      </c>
      <c r="B340" s="42" t="s">
        <v>165</v>
      </c>
      <c r="C340" s="89">
        <v>0.39500000000000002</v>
      </c>
      <c r="D340" s="89">
        <v>1.6859999999999999</v>
      </c>
    </row>
    <row r="341" spans="1:4" x14ac:dyDescent="0.25">
      <c r="A341" s="208"/>
      <c r="B341" s="42" t="s">
        <v>131</v>
      </c>
      <c r="C341" s="89">
        <v>0.27500000000000002</v>
      </c>
      <c r="D341" s="89">
        <v>1.08</v>
      </c>
    </row>
    <row r="342" spans="1:4" x14ac:dyDescent="0.25">
      <c r="A342" s="208"/>
      <c r="B342" s="42" t="s">
        <v>129</v>
      </c>
      <c r="C342" s="89">
        <v>0.113</v>
      </c>
      <c r="D342" s="89">
        <v>8.0000000000000002E-3</v>
      </c>
    </row>
    <row r="343" spans="1:4" x14ac:dyDescent="0.25">
      <c r="A343" s="208"/>
      <c r="B343" s="42" t="s">
        <v>423</v>
      </c>
      <c r="C343" s="89">
        <v>1E-3</v>
      </c>
      <c r="D343" s="89">
        <v>0</v>
      </c>
    </row>
    <row r="344" spans="1:4" x14ac:dyDescent="0.25">
      <c r="A344" s="208"/>
      <c r="B344" s="42" t="s">
        <v>144</v>
      </c>
      <c r="C344" s="89">
        <v>0</v>
      </c>
      <c r="D344" s="89">
        <v>8.9999999999999993E-3</v>
      </c>
    </row>
    <row r="345" spans="1:4" x14ac:dyDescent="0.25">
      <c r="A345" s="185"/>
      <c r="B345" s="44" t="s">
        <v>133</v>
      </c>
      <c r="C345" s="90">
        <f>SUM(C340:C344)</f>
        <v>0.78400000000000003</v>
      </c>
      <c r="D345" s="90">
        <f>SUM(D340:D344)</f>
        <v>2.7829999999999999</v>
      </c>
    </row>
    <row r="346" spans="1:4" x14ac:dyDescent="0.25">
      <c r="A346" s="184" t="s">
        <v>259</v>
      </c>
      <c r="B346" s="42" t="s">
        <v>131</v>
      </c>
      <c r="C346" s="89">
        <v>46397.42</v>
      </c>
      <c r="D346" s="89">
        <v>8830.4519999999993</v>
      </c>
    </row>
    <row r="347" spans="1:4" x14ac:dyDescent="0.25">
      <c r="A347" s="208"/>
      <c r="B347" s="42" t="s">
        <v>141</v>
      </c>
      <c r="C347" s="89">
        <v>1379.905</v>
      </c>
      <c r="D347" s="89">
        <v>1018.636</v>
      </c>
    </row>
    <row r="348" spans="1:4" x14ac:dyDescent="0.25">
      <c r="A348" s="208"/>
      <c r="B348" s="42" t="s">
        <v>172</v>
      </c>
      <c r="C348" s="89">
        <v>1100.75</v>
      </c>
      <c r="D348" s="89">
        <v>746.36800000000005</v>
      </c>
    </row>
    <row r="349" spans="1:4" ht="15" customHeight="1" x14ac:dyDescent="0.25">
      <c r="A349" s="208"/>
      <c r="B349" s="42" t="s">
        <v>154</v>
      </c>
      <c r="C349" s="89">
        <v>915.77499999999998</v>
      </c>
      <c r="D349" s="89">
        <v>1567.421</v>
      </c>
    </row>
    <row r="350" spans="1:4" x14ac:dyDescent="0.25">
      <c r="A350" s="208"/>
      <c r="B350" s="42" t="s">
        <v>352</v>
      </c>
      <c r="C350" s="89">
        <v>847.05</v>
      </c>
      <c r="D350" s="89">
        <v>1029.0309999999999</v>
      </c>
    </row>
    <row r="351" spans="1:4" x14ac:dyDescent="0.25">
      <c r="A351" s="185"/>
      <c r="B351" s="44" t="s">
        <v>133</v>
      </c>
      <c r="C351" s="90">
        <f>SUM(C346:C350)</f>
        <v>50640.9</v>
      </c>
      <c r="D351" s="90">
        <f>SUM(D346:D350)</f>
        <v>13191.907999999999</v>
      </c>
    </row>
    <row r="352" spans="1:4" x14ac:dyDescent="0.25">
      <c r="A352" s="184" t="s">
        <v>260</v>
      </c>
      <c r="B352" s="42" t="s">
        <v>140</v>
      </c>
      <c r="C352" s="89">
        <v>568.48400000000004</v>
      </c>
      <c r="D352" s="89">
        <v>834.79899999999998</v>
      </c>
    </row>
    <row r="353" spans="1:4" x14ac:dyDescent="0.25">
      <c r="A353" s="208"/>
      <c r="B353" s="42" t="s">
        <v>129</v>
      </c>
      <c r="C353" s="89">
        <v>318.14999999999998</v>
      </c>
      <c r="D353" s="89">
        <v>1096.328</v>
      </c>
    </row>
    <row r="354" spans="1:4" x14ac:dyDescent="0.25">
      <c r="A354" s="208"/>
      <c r="B354" s="42" t="s">
        <v>132</v>
      </c>
      <c r="C354" s="89">
        <v>290.5</v>
      </c>
      <c r="D354" s="89">
        <v>1001.9349999999999</v>
      </c>
    </row>
    <row r="355" spans="1:4" x14ac:dyDescent="0.25">
      <c r="A355" s="208"/>
      <c r="B355" s="42" t="s">
        <v>175</v>
      </c>
      <c r="C355" s="89">
        <v>166.2</v>
      </c>
      <c r="D355" s="89">
        <v>538.24900000000002</v>
      </c>
    </row>
    <row r="356" spans="1:4" ht="15" customHeight="1" x14ac:dyDescent="0.25">
      <c r="A356" s="208"/>
      <c r="B356" s="42" t="s">
        <v>275</v>
      </c>
      <c r="C356" s="89">
        <v>86.15</v>
      </c>
      <c r="D356" s="89">
        <v>267.29000000000002</v>
      </c>
    </row>
    <row r="357" spans="1:4" x14ac:dyDescent="0.25">
      <c r="A357" s="185"/>
      <c r="B357" s="44" t="s">
        <v>133</v>
      </c>
      <c r="C357" s="90">
        <f>SUM(C352:C356)</f>
        <v>1429.4840000000002</v>
      </c>
      <c r="D357" s="90">
        <f>SUM(D352:D356)</f>
        <v>3738.6009999999997</v>
      </c>
    </row>
    <row r="358" spans="1:4" x14ac:dyDescent="0.25">
      <c r="A358" s="184" t="s">
        <v>261</v>
      </c>
      <c r="B358" s="42" t="s">
        <v>140</v>
      </c>
      <c r="C358" s="89">
        <v>11220.035</v>
      </c>
      <c r="D358" s="89">
        <v>10041.963</v>
      </c>
    </row>
    <row r="359" spans="1:4" x14ac:dyDescent="0.25">
      <c r="A359" s="208"/>
      <c r="B359" s="42" t="s">
        <v>135</v>
      </c>
      <c r="C359" s="89">
        <v>9040</v>
      </c>
      <c r="D359" s="89">
        <v>8360.6190000000006</v>
      </c>
    </row>
    <row r="360" spans="1:4" x14ac:dyDescent="0.25">
      <c r="A360" s="208"/>
      <c r="B360" s="42" t="s">
        <v>153</v>
      </c>
      <c r="C360" s="89">
        <v>4673</v>
      </c>
      <c r="D360" s="89">
        <v>4413.5069999999996</v>
      </c>
    </row>
    <row r="361" spans="1:4" x14ac:dyDescent="0.25">
      <c r="A361" s="208"/>
      <c r="B361" s="42" t="s">
        <v>276</v>
      </c>
      <c r="C361" s="89">
        <v>2356.0050000000001</v>
      </c>
      <c r="D361" s="89">
        <v>2274.0720000000001</v>
      </c>
    </row>
    <row r="362" spans="1:4" x14ac:dyDescent="0.25">
      <c r="A362" s="208"/>
      <c r="B362" s="42" t="s">
        <v>128</v>
      </c>
      <c r="C362" s="89">
        <v>976</v>
      </c>
      <c r="D362" s="89">
        <v>886.76099999999997</v>
      </c>
    </row>
    <row r="363" spans="1:4" x14ac:dyDescent="0.25">
      <c r="A363" s="185"/>
      <c r="B363" s="44" t="s">
        <v>133</v>
      </c>
      <c r="C363" s="90">
        <f>SUM(C358:C362)</f>
        <v>28265.040000000001</v>
      </c>
      <c r="D363" s="90">
        <f>SUM(D358:D362)</f>
        <v>25976.921999999999</v>
      </c>
    </row>
    <row r="364" spans="1:4" ht="15" customHeight="1" x14ac:dyDescent="0.25">
      <c r="A364" s="184" t="s">
        <v>262</v>
      </c>
      <c r="B364" s="42" t="s">
        <v>142</v>
      </c>
      <c r="C364" s="89">
        <v>4100</v>
      </c>
      <c r="D364" s="89">
        <v>4235.5600000000004</v>
      </c>
    </row>
    <row r="365" spans="1:4" x14ac:dyDescent="0.25">
      <c r="A365" s="208"/>
      <c r="B365" s="42" t="s">
        <v>140</v>
      </c>
      <c r="C365" s="89">
        <v>2212.1</v>
      </c>
      <c r="D365" s="89">
        <v>2129.0329999999999</v>
      </c>
    </row>
    <row r="366" spans="1:4" ht="15" customHeight="1" x14ac:dyDescent="0.25">
      <c r="A366" s="208"/>
      <c r="B366" s="42" t="s">
        <v>138</v>
      </c>
      <c r="C366" s="89">
        <v>1188.73</v>
      </c>
      <c r="D366" s="89">
        <v>1219.097</v>
      </c>
    </row>
    <row r="367" spans="1:4" x14ac:dyDescent="0.25">
      <c r="A367" s="208"/>
      <c r="B367" s="42" t="s">
        <v>135</v>
      </c>
      <c r="C367" s="89">
        <v>699.03</v>
      </c>
      <c r="D367" s="89">
        <v>673.86599999999999</v>
      </c>
    </row>
    <row r="368" spans="1:4" x14ac:dyDescent="0.25">
      <c r="A368" s="208"/>
      <c r="B368" s="42" t="s">
        <v>168</v>
      </c>
      <c r="C368" s="89">
        <v>625</v>
      </c>
      <c r="D368" s="89">
        <v>698.40800000000002</v>
      </c>
    </row>
    <row r="369" spans="1:4" x14ac:dyDescent="0.25">
      <c r="A369" s="185"/>
      <c r="B369" s="44" t="s">
        <v>133</v>
      </c>
      <c r="C369" s="90">
        <f>SUM(C364:C368)</f>
        <v>8824.86</v>
      </c>
      <c r="D369" s="90">
        <f>SUM(D364:D368)</f>
        <v>8955.9639999999999</v>
      </c>
    </row>
    <row r="370" spans="1:4" x14ac:dyDescent="0.25">
      <c r="A370" s="184" t="s">
        <v>263</v>
      </c>
      <c r="B370" s="42" t="s">
        <v>140</v>
      </c>
      <c r="C370" s="89">
        <v>2638.7</v>
      </c>
      <c r="D370" s="89">
        <v>2118.7370000000001</v>
      </c>
    </row>
    <row r="371" spans="1:4" x14ac:dyDescent="0.25">
      <c r="A371" s="208"/>
      <c r="B371" s="42" t="s">
        <v>168</v>
      </c>
      <c r="C371" s="89">
        <v>1400.59</v>
      </c>
      <c r="D371" s="89">
        <v>1105.7270000000001</v>
      </c>
    </row>
    <row r="372" spans="1:4" x14ac:dyDescent="0.25">
      <c r="A372" s="208"/>
      <c r="B372" s="42" t="s">
        <v>138</v>
      </c>
      <c r="C372" s="89">
        <v>837.35</v>
      </c>
      <c r="D372" s="89">
        <v>691.82500000000005</v>
      </c>
    </row>
    <row r="373" spans="1:4" x14ac:dyDescent="0.25">
      <c r="A373" s="208"/>
      <c r="B373" s="42" t="s">
        <v>151</v>
      </c>
      <c r="C373" s="89">
        <v>698.40499999999997</v>
      </c>
      <c r="D373" s="89">
        <v>601.995</v>
      </c>
    </row>
    <row r="374" spans="1:4" x14ac:dyDescent="0.25">
      <c r="A374" s="208"/>
      <c r="B374" s="42" t="s">
        <v>128</v>
      </c>
      <c r="C374" s="89">
        <v>653.69399999999996</v>
      </c>
      <c r="D374" s="89">
        <v>495.26499999999999</v>
      </c>
    </row>
    <row r="375" spans="1:4" x14ac:dyDescent="0.25">
      <c r="A375" s="208"/>
      <c r="B375" s="44" t="s">
        <v>136</v>
      </c>
      <c r="C375" s="90">
        <v>298.89999999999998</v>
      </c>
      <c r="D375" s="90">
        <v>313.21199999999999</v>
      </c>
    </row>
    <row r="376" spans="1:4" x14ac:dyDescent="0.25">
      <c r="A376" s="184" t="s">
        <v>264</v>
      </c>
      <c r="B376" s="42" t="s">
        <v>140</v>
      </c>
      <c r="C376" s="89">
        <v>2062.8449999999998</v>
      </c>
      <c r="D376" s="89">
        <v>2129.1709999999998</v>
      </c>
    </row>
    <row r="377" spans="1:4" x14ac:dyDescent="0.25">
      <c r="A377" s="208"/>
      <c r="B377" s="42" t="s">
        <v>160</v>
      </c>
      <c r="C377" s="89">
        <v>549.48599999999999</v>
      </c>
      <c r="D377" s="89">
        <v>678.32</v>
      </c>
    </row>
    <row r="378" spans="1:4" x14ac:dyDescent="0.25">
      <c r="A378" s="208"/>
      <c r="B378" s="42" t="s">
        <v>153</v>
      </c>
      <c r="C378" s="89">
        <v>463.5</v>
      </c>
      <c r="D378" s="89">
        <v>583.38199999999995</v>
      </c>
    </row>
    <row r="379" spans="1:4" x14ac:dyDescent="0.25">
      <c r="A379" s="208"/>
      <c r="B379" s="42" t="s">
        <v>182</v>
      </c>
      <c r="C379" s="89">
        <v>450.38499999999999</v>
      </c>
      <c r="D379" s="89">
        <v>477.68400000000003</v>
      </c>
    </row>
    <row r="380" spans="1:4" x14ac:dyDescent="0.25">
      <c r="A380" s="208"/>
      <c r="B380" s="42" t="s">
        <v>138</v>
      </c>
      <c r="C380" s="89">
        <v>411.63200000000001</v>
      </c>
      <c r="D380" s="89">
        <v>421.59500000000003</v>
      </c>
    </row>
    <row r="381" spans="1:4" x14ac:dyDescent="0.25">
      <c r="A381" s="185"/>
      <c r="B381" s="44" t="s">
        <v>133</v>
      </c>
      <c r="C381" s="90">
        <f>SUM(C376:C380)</f>
        <v>3937.8479999999995</v>
      </c>
      <c r="D381" s="90">
        <f>SUM(D376:D380)</f>
        <v>4290.152</v>
      </c>
    </row>
    <row r="382" spans="1:4" x14ac:dyDescent="0.25">
      <c r="A382" s="212" t="s">
        <v>40</v>
      </c>
      <c r="B382" s="212"/>
      <c r="C382" s="212"/>
      <c r="D382" s="212"/>
    </row>
  </sheetData>
  <mergeCells count="66">
    <mergeCell ref="A69:A74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8"/>
    <mergeCell ref="A141:A146"/>
    <mergeCell ref="A75:A80"/>
    <mergeCell ref="A81:A86"/>
    <mergeCell ref="A87:A92"/>
    <mergeCell ref="A93:A98"/>
    <mergeCell ref="A99:A104"/>
    <mergeCell ref="A105:A110"/>
    <mergeCell ref="A111:A116"/>
    <mergeCell ref="A117:A122"/>
    <mergeCell ref="A123:A128"/>
    <mergeCell ref="A129:A134"/>
    <mergeCell ref="A135:A140"/>
    <mergeCell ref="A213:A218"/>
    <mergeCell ref="A147:A152"/>
    <mergeCell ref="A153:A158"/>
    <mergeCell ref="A159:A164"/>
    <mergeCell ref="A165:A170"/>
    <mergeCell ref="A171:A176"/>
    <mergeCell ref="A177:A182"/>
    <mergeCell ref="A183:A188"/>
    <mergeCell ref="A189:A194"/>
    <mergeCell ref="A195:A200"/>
    <mergeCell ref="A201:A206"/>
    <mergeCell ref="A207:A212"/>
    <mergeCell ref="A219:A224"/>
    <mergeCell ref="A225:A230"/>
    <mergeCell ref="A231:A236"/>
    <mergeCell ref="A237:A242"/>
    <mergeCell ref="A273:A277"/>
    <mergeCell ref="A243:A248"/>
    <mergeCell ref="A249:A254"/>
    <mergeCell ref="A255:A260"/>
    <mergeCell ref="A319:A324"/>
    <mergeCell ref="A325:A330"/>
    <mergeCell ref="A331:A333"/>
    <mergeCell ref="A278:A283"/>
    <mergeCell ref="A261:A266"/>
    <mergeCell ref="A267:A272"/>
    <mergeCell ref="A1:D1"/>
    <mergeCell ref="A376:A381"/>
    <mergeCell ref="A382:D382"/>
    <mergeCell ref="A340:A345"/>
    <mergeCell ref="A346:A351"/>
    <mergeCell ref="A352:A357"/>
    <mergeCell ref="A358:A363"/>
    <mergeCell ref="A364:A369"/>
    <mergeCell ref="A370:A375"/>
    <mergeCell ref="A334:A339"/>
    <mergeCell ref="A284:A288"/>
    <mergeCell ref="A289:A294"/>
    <mergeCell ref="A295:A300"/>
    <mergeCell ref="A301:A306"/>
    <mergeCell ref="A307:A312"/>
    <mergeCell ref="A313:A318"/>
  </mergeCells>
  <pageMargins left="0.74803149606299213" right="0.74803149606299213" top="0.62992125984251968" bottom="0.70866141732283472" header="0.51181102362204722" footer="0.51181102362204722"/>
  <pageSetup paperSize="9" scale="94" orientation="portrait" r:id="rId1"/>
  <rowBreaks count="7" manualBreakCount="7">
    <brk id="51" max="16383" man="1"/>
    <brk id="98" max="16383" man="1"/>
    <brk id="146" max="16383" man="1"/>
    <brk id="194" max="16383" man="1"/>
    <brk id="242" max="16383" man="1"/>
    <brk id="294" max="16383" man="1"/>
    <brk id="345" max="16383" man="1"/>
  </rowBreaks>
  <ignoredErrors>
    <ignoredError sqref="C9:D9 C224:D224 C381:D381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D1415"/>
  <sheetViews>
    <sheetView showGridLines="0" view="pageBreakPreview" zoomScaleNormal="100" zoomScaleSheetLayoutView="100" workbookViewId="0">
      <selection sqref="A1:D1"/>
    </sheetView>
  </sheetViews>
  <sheetFormatPr defaultRowHeight="15" x14ac:dyDescent="0.25"/>
  <cols>
    <col min="1" max="1" width="36.5703125" style="66" customWidth="1"/>
    <col min="2" max="2" width="18.140625" bestFit="1" customWidth="1"/>
    <col min="3" max="3" width="17.140625" customWidth="1"/>
    <col min="4" max="4" width="21.140625" customWidth="1"/>
  </cols>
  <sheetData>
    <row r="1" spans="1:4" ht="15" customHeight="1" x14ac:dyDescent="0.25">
      <c r="A1" s="210" t="s">
        <v>425</v>
      </c>
      <c r="B1" s="210"/>
      <c r="C1" s="210"/>
      <c r="D1" s="210"/>
    </row>
    <row r="2" spans="1:4" x14ac:dyDescent="0.25">
      <c r="A2" s="17" t="s">
        <v>53</v>
      </c>
      <c r="B2" s="17" t="s">
        <v>125</v>
      </c>
      <c r="C2" s="17" t="s">
        <v>126</v>
      </c>
      <c r="D2" s="17" t="s">
        <v>127</v>
      </c>
    </row>
    <row r="3" spans="1:4" x14ac:dyDescent="0.25">
      <c r="A3" s="91">
        <v>1</v>
      </c>
      <c r="B3" s="91">
        <v>2</v>
      </c>
      <c r="C3" s="91">
        <v>3</v>
      </c>
      <c r="D3" s="91">
        <v>4</v>
      </c>
    </row>
    <row r="4" spans="1:4" ht="15" customHeight="1" x14ac:dyDescent="0.25">
      <c r="A4" s="194" t="s">
        <v>199</v>
      </c>
      <c r="B4" s="42" t="s">
        <v>162</v>
      </c>
      <c r="C4" s="43">
        <v>6179.201</v>
      </c>
      <c r="D4" s="43">
        <v>10630.887000000001</v>
      </c>
    </row>
    <row r="5" spans="1:4" x14ac:dyDescent="0.25">
      <c r="A5" s="194"/>
      <c r="B5" s="42" t="s">
        <v>131</v>
      </c>
      <c r="C5" s="43">
        <v>2352.1990000000001</v>
      </c>
      <c r="D5" s="43">
        <v>5353.0690000000004</v>
      </c>
    </row>
    <row r="6" spans="1:4" x14ac:dyDescent="0.25">
      <c r="A6" s="194"/>
      <c r="B6" s="42" t="s">
        <v>132</v>
      </c>
      <c r="C6" s="43">
        <v>2087.0509999999999</v>
      </c>
      <c r="D6" s="43">
        <v>3382.652</v>
      </c>
    </row>
    <row r="7" spans="1:4" x14ac:dyDescent="0.25">
      <c r="A7" s="194"/>
      <c r="B7" s="42" t="s">
        <v>142</v>
      </c>
      <c r="C7" s="43">
        <v>1543.479</v>
      </c>
      <c r="D7" s="43">
        <v>2584.1750000000002</v>
      </c>
    </row>
    <row r="8" spans="1:4" x14ac:dyDescent="0.25">
      <c r="A8" s="194"/>
      <c r="B8" s="42" t="s">
        <v>353</v>
      </c>
      <c r="C8" s="43">
        <v>1455.194</v>
      </c>
      <c r="D8" s="43">
        <v>1495.652</v>
      </c>
    </row>
    <row r="9" spans="1:4" x14ac:dyDescent="0.25">
      <c r="A9" s="194"/>
      <c r="B9" s="44" t="s">
        <v>133</v>
      </c>
      <c r="C9" s="45">
        <f>SUM(C4:C8)</f>
        <v>13617.123999999998</v>
      </c>
      <c r="D9" s="45">
        <f>SUM(D4:D8)</f>
        <v>23446.434999999998</v>
      </c>
    </row>
    <row r="10" spans="1:4" ht="15" customHeight="1" x14ac:dyDescent="0.25">
      <c r="A10" s="194" t="s">
        <v>200</v>
      </c>
      <c r="B10" s="42" t="s">
        <v>162</v>
      </c>
      <c r="C10" s="43">
        <v>24566.335999999999</v>
      </c>
      <c r="D10" s="43">
        <v>45794.584999999999</v>
      </c>
    </row>
    <row r="11" spans="1:4" x14ac:dyDescent="0.25">
      <c r="A11" s="194"/>
      <c r="B11" s="42" t="s">
        <v>177</v>
      </c>
      <c r="C11" s="43">
        <v>1193.0830000000001</v>
      </c>
      <c r="D11" s="43">
        <v>5171.5519999999997</v>
      </c>
    </row>
    <row r="12" spans="1:4" x14ac:dyDescent="0.25">
      <c r="A12" s="194"/>
      <c r="B12" s="42" t="s">
        <v>148</v>
      </c>
      <c r="C12" s="43">
        <v>1142.932</v>
      </c>
      <c r="D12" s="43">
        <v>1935.9749999999999</v>
      </c>
    </row>
    <row r="13" spans="1:4" x14ac:dyDescent="0.25">
      <c r="A13" s="194"/>
      <c r="B13" s="42" t="s">
        <v>140</v>
      </c>
      <c r="C13" s="43">
        <v>391.17899999999997</v>
      </c>
      <c r="D13" s="43">
        <v>1002.4349999999999</v>
      </c>
    </row>
    <row r="14" spans="1:4" x14ac:dyDescent="0.25">
      <c r="A14" s="194"/>
      <c r="B14" s="42" t="s">
        <v>149</v>
      </c>
      <c r="C14" s="43">
        <v>337.43</v>
      </c>
      <c r="D14" s="43">
        <v>1546.415</v>
      </c>
    </row>
    <row r="15" spans="1:4" x14ac:dyDescent="0.25">
      <c r="A15" s="194"/>
      <c r="B15" s="44" t="s">
        <v>133</v>
      </c>
      <c r="C15" s="45">
        <f>SUM(C10:C14)</f>
        <v>27630.959999999999</v>
      </c>
      <c r="D15" s="45">
        <f>SUM(D10:D14)</f>
        <v>55450.962</v>
      </c>
    </row>
    <row r="16" spans="1:4" ht="15" customHeight="1" x14ac:dyDescent="0.25">
      <c r="A16" s="194" t="s">
        <v>201</v>
      </c>
      <c r="B16" s="42" t="s">
        <v>162</v>
      </c>
      <c r="C16" s="43">
        <v>2512.2199999999998</v>
      </c>
      <c r="D16" s="43">
        <v>4606.5550000000003</v>
      </c>
    </row>
    <row r="17" spans="1:4" x14ac:dyDescent="0.25">
      <c r="A17" s="194"/>
      <c r="B17" s="42" t="s">
        <v>157</v>
      </c>
      <c r="C17" s="43">
        <v>355.67</v>
      </c>
      <c r="D17" s="43">
        <v>574.61800000000005</v>
      </c>
    </row>
    <row r="18" spans="1:4" x14ac:dyDescent="0.25">
      <c r="A18" s="194"/>
      <c r="B18" s="42" t="s">
        <v>176</v>
      </c>
      <c r="C18" s="43">
        <v>296.49</v>
      </c>
      <c r="D18" s="43">
        <v>860.38400000000001</v>
      </c>
    </row>
    <row r="19" spans="1:4" x14ac:dyDescent="0.25">
      <c r="A19" s="194"/>
      <c r="B19" s="42" t="s">
        <v>149</v>
      </c>
      <c r="C19" s="43">
        <v>275.63299999999998</v>
      </c>
      <c r="D19" s="43">
        <v>219.29900000000001</v>
      </c>
    </row>
    <row r="20" spans="1:4" x14ac:dyDescent="0.25">
      <c r="A20" s="194"/>
      <c r="B20" s="42" t="s">
        <v>142</v>
      </c>
      <c r="C20" s="43">
        <v>236.553</v>
      </c>
      <c r="D20" s="43">
        <v>587.81100000000004</v>
      </c>
    </row>
    <row r="21" spans="1:4" x14ac:dyDescent="0.25">
      <c r="A21" s="194"/>
      <c r="B21" s="44" t="s">
        <v>133</v>
      </c>
      <c r="C21" s="45">
        <f>SUM(C16:C20)</f>
        <v>3676.5659999999998</v>
      </c>
      <c r="D21" s="45">
        <f>SUM(D16:D20)</f>
        <v>6848.6670000000004</v>
      </c>
    </row>
    <row r="22" spans="1:4" ht="15" customHeight="1" x14ac:dyDescent="0.25">
      <c r="A22" s="194" t="s">
        <v>202</v>
      </c>
      <c r="B22" s="42" t="s">
        <v>162</v>
      </c>
      <c r="C22" s="43">
        <v>421374.05300000001</v>
      </c>
      <c r="D22" s="43">
        <v>417216.79300000001</v>
      </c>
    </row>
    <row r="23" spans="1:4" x14ac:dyDescent="0.25">
      <c r="A23" s="194"/>
      <c r="B23" s="42" t="s">
        <v>129</v>
      </c>
      <c r="C23" s="43">
        <v>25258.756000000001</v>
      </c>
      <c r="D23" s="43">
        <v>29670.105</v>
      </c>
    </row>
    <row r="24" spans="1:4" x14ac:dyDescent="0.25">
      <c r="A24" s="194"/>
      <c r="B24" s="42" t="s">
        <v>148</v>
      </c>
      <c r="C24" s="43">
        <v>13042.465</v>
      </c>
      <c r="D24" s="43">
        <v>16934.835999999999</v>
      </c>
    </row>
    <row r="25" spans="1:4" x14ac:dyDescent="0.25">
      <c r="A25" s="194"/>
      <c r="B25" s="42" t="s">
        <v>132</v>
      </c>
      <c r="C25" s="43">
        <v>10713.587</v>
      </c>
      <c r="D25" s="43">
        <v>11287.526</v>
      </c>
    </row>
    <row r="26" spans="1:4" x14ac:dyDescent="0.25">
      <c r="A26" s="194"/>
      <c r="B26" s="42" t="s">
        <v>177</v>
      </c>
      <c r="C26" s="43">
        <v>7899.8190000000004</v>
      </c>
      <c r="D26" s="43">
        <v>8231.6239999999998</v>
      </c>
    </row>
    <row r="27" spans="1:4" x14ac:dyDescent="0.25">
      <c r="A27" s="194"/>
      <c r="B27" s="44" t="s">
        <v>133</v>
      </c>
      <c r="C27" s="45">
        <f>SUM(C22:C26)</f>
        <v>478288.68000000005</v>
      </c>
      <c r="D27" s="45">
        <f>SUM(D22:D26)</f>
        <v>483340.88400000002</v>
      </c>
    </row>
    <row r="28" spans="1:4" ht="15" customHeight="1" x14ac:dyDescent="0.25">
      <c r="A28" s="194" t="s">
        <v>203</v>
      </c>
      <c r="B28" s="42" t="s">
        <v>149</v>
      </c>
      <c r="C28" s="43">
        <v>14426.459000000001</v>
      </c>
      <c r="D28" s="43">
        <v>14567.744000000001</v>
      </c>
    </row>
    <row r="29" spans="1:4" x14ac:dyDescent="0.25">
      <c r="A29" s="194"/>
      <c r="B29" s="42" t="s">
        <v>162</v>
      </c>
      <c r="C29" s="43">
        <v>14094.038</v>
      </c>
      <c r="D29" s="43">
        <v>13743.93</v>
      </c>
    </row>
    <row r="30" spans="1:4" ht="15" customHeight="1" x14ac:dyDescent="0.25">
      <c r="A30" s="194"/>
      <c r="B30" s="42" t="s">
        <v>129</v>
      </c>
      <c r="C30" s="43">
        <v>13675.785</v>
      </c>
      <c r="D30" s="43">
        <v>13124.022999999999</v>
      </c>
    </row>
    <row r="31" spans="1:4" x14ac:dyDescent="0.25">
      <c r="A31" s="194"/>
      <c r="B31" s="42" t="s">
        <v>132</v>
      </c>
      <c r="C31" s="43">
        <v>5957.8019999999997</v>
      </c>
      <c r="D31" s="43">
        <v>5252.8220000000001</v>
      </c>
    </row>
    <row r="32" spans="1:4" x14ac:dyDescent="0.25">
      <c r="A32" s="194"/>
      <c r="B32" s="42" t="s">
        <v>175</v>
      </c>
      <c r="C32" s="43">
        <v>3209.5369999999998</v>
      </c>
      <c r="D32" s="43">
        <v>3853.6950000000002</v>
      </c>
    </row>
    <row r="33" spans="1:4" x14ac:dyDescent="0.25">
      <c r="A33" s="194"/>
      <c r="B33" s="44" t="s">
        <v>133</v>
      </c>
      <c r="C33" s="45">
        <f>SUM(C28:C32)</f>
        <v>51363.620999999999</v>
      </c>
      <c r="D33" s="45">
        <f>SUM(D28:D32)</f>
        <v>50542.214</v>
      </c>
    </row>
    <row r="34" spans="1:4" ht="15" customHeight="1" x14ac:dyDescent="0.25">
      <c r="A34" s="194" t="s">
        <v>204</v>
      </c>
      <c r="B34" s="42" t="s">
        <v>142</v>
      </c>
      <c r="C34" s="43">
        <v>167.24799999999999</v>
      </c>
      <c r="D34" s="43">
        <v>264.524</v>
      </c>
    </row>
    <row r="35" spans="1:4" x14ac:dyDescent="0.25">
      <c r="A35" s="194"/>
      <c r="B35" s="42" t="s">
        <v>154</v>
      </c>
      <c r="C35" s="43">
        <v>38.44</v>
      </c>
      <c r="D35" s="43">
        <v>17.524000000000001</v>
      </c>
    </row>
    <row r="36" spans="1:4" x14ac:dyDescent="0.25">
      <c r="A36" s="194"/>
      <c r="B36" s="42" t="s">
        <v>135</v>
      </c>
      <c r="C36" s="43">
        <v>30.428000000000001</v>
      </c>
      <c r="D36" s="43">
        <v>42.234000000000002</v>
      </c>
    </row>
    <row r="37" spans="1:4" x14ac:dyDescent="0.25">
      <c r="A37" s="194"/>
      <c r="B37" s="42" t="s">
        <v>152</v>
      </c>
      <c r="C37" s="43">
        <v>19.024999999999999</v>
      </c>
      <c r="D37" s="43">
        <v>4.9950000000000001</v>
      </c>
    </row>
    <row r="38" spans="1:4" x14ac:dyDescent="0.25">
      <c r="A38" s="194"/>
      <c r="B38" s="42" t="s">
        <v>273</v>
      </c>
      <c r="C38" s="43">
        <v>6.6740000000000004</v>
      </c>
      <c r="D38" s="43">
        <v>27.696000000000002</v>
      </c>
    </row>
    <row r="39" spans="1:4" x14ac:dyDescent="0.25">
      <c r="A39" s="194"/>
      <c r="B39" s="44" t="s">
        <v>133</v>
      </c>
      <c r="C39" s="45">
        <f>SUM(C34:C38)</f>
        <v>261.815</v>
      </c>
      <c r="D39" s="45">
        <f>SUM(D34:D38)</f>
        <v>356.97300000000001</v>
      </c>
    </row>
    <row r="40" spans="1:4" ht="15" customHeight="1" x14ac:dyDescent="0.25">
      <c r="A40" s="194" t="s">
        <v>205</v>
      </c>
      <c r="B40" s="42" t="s">
        <v>162</v>
      </c>
      <c r="C40" s="43">
        <v>4667.7950000000001</v>
      </c>
      <c r="D40" s="43">
        <v>4977.6170000000002</v>
      </c>
    </row>
    <row r="41" spans="1:4" x14ac:dyDescent="0.25">
      <c r="A41" s="194"/>
      <c r="B41" s="42" t="s">
        <v>135</v>
      </c>
      <c r="C41" s="43">
        <v>2242.2469999999998</v>
      </c>
      <c r="D41" s="43">
        <v>2388.241</v>
      </c>
    </row>
    <row r="42" spans="1:4" x14ac:dyDescent="0.25">
      <c r="A42" s="194"/>
      <c r="B42" s="42" t="s">
        <v>149</v>
      </c>
      <c r="C42" s="43">
        <v>52.69</v>
      </c>
      <c r="D42" s="43">
        <v>65.760000000000005</v>
      </c>
    </row>
    <row r="43" spans="1:4" x14ac:dyDescent="0.25">
      <c r="A43" s="194"/>
      <c r="B43" s="42" t="s">
        <v>159</v>
      </c>
      <c r="C43" s="43">
        <v>27.4</v>
      </c>
      <c r="D43" s="43">
        <v>65.161000000000001</v>
      </c>
    </row>
    <row r="44" spans="1:4" x14ac:dyDescent="0.25">
      <c r="A44" s="194"/>
      <c r="B44" s="42" t="s">
        <v>140</v>
      </c>
      <c r="C44" s="43">
        <v>20</v>
      </c>
      <c r="D44" s="43">
        <v>22.167999999999999</v>
      </c>
    </row>
    <row r="45" spans="1:4" x14ac:dyDescent="0.25">
      <c r="A45" s="194"/>
      <c r="B45" s="44" t="s">
        <v>133</v>
      </c>
      <c r="C45" s="45">
        <f>SUM(C40:C44)</f>
        <v>7010.1319999999987</v>
      </c>
      <c r="D45" s="45">
        <f>SUM(D40:D44)</f>
        <v>7518.9470000000001</v>
      </c>
    </row>
    <row r="46" spans="1:4" ht="15" customHeight="1" x14ac:dyDescent="0.25">
      <c r="A46" s="184" t="s">
        <v>206</v>
      </c>
      <c r="B46" s="42" t="s">
        <v>162</v>
      </c>
      <c r="C46" s="43">
        <v>3361.5949999999998</v>
      </c>
      <c r="D46" s="43">
        <v>15847.285</v>
      </c>
    </row>
    <row r="47" spans="1:4" x14ac:dyDescent="0.25">
      <c r="A47" s="208"/>
      <c r="B47" s="42" t="s">
        <v>152</v>
      </c>
      <c r="C47" s="43">
        <v>984.649</v>
      </c>
      <c r="D47" s="43">
        <v>8567.9060000000009</v>
      </c>
    </row>
    <row r="48" spans="1:4" x14ac:dyDescent="0.25">
      <c r="A48" s="208"/>
      <c r="B48" s="42" t="s">
        <v>149</v>
      </c>
      <c r="C48" s="43">
        <v>822.06100000000004</v>
      </c>
      <c r="D48" s="43">
        <v>3557.2959999999998</v>
      </c>
    </row>
    <row r="49" spans="1:4" x14ac:dyDescent="0.25">
      <c r="A49" s="208"/>
      <c r="B49" s="42" t="s">
        <v>132</v>
      </c>
      <c r="C49" s="43">
        <v>761.23299999999995</v>
      </c>
      <c r="D49" s="43">
        <v>6131.0010000000002</v>
      </c>
    </row>
    <row r="50" spans="1:4" x14ac:dyDescent="0.25">
      <c r="A50" s="208"/>
      <c r="B50" s="42" t="s">
        <v>143</v>
      </c>
      <c r="C50" s="43">
        <v>270.67599999999999</v>
      </c>
      <c r="D50" s="43">
        <v>2051.547</v>
      </c>
    </row>
    <row r="51" spans="1:4" x14ac:dyDescent="0.25">
      <c r="A51" s="185"/>
      <c r="B51" s="44" t="s">
        <v>133</v>
      </c>
      <c r="C51" s="45">
        <f>SUM(C46:C50)</f>
        <v>6200.2139999999999</v>
      </c>
      <c r="D51" s="45">
        <f>SUM(D46:D50)</f>
        <v>36155.034999999996</v>
      </c>
    </row>
    <row r="52" spans="1:4" ht="15" customHeight="1" x14ac:dyDescent="0.25">
      <c r="A52" s="184" t="s">
        <v>207</v>
      </c>
      <c r="B52" s="42" t="s">
        <v>177</v>
      </c>
      <c r="C52" s="43">
        <v>86680.831999999995</v>
      </c>
      <c r="D52" s="43">
        <v>85522.244999999995</v>
      </c>
    </row>
    <row r="53" spans="1:4" x14ac:dyDescent="0.25">
      <c r="A53" s="208"/>
      <c r="B53" s="42" t="s">
        <v>149</v>
      </c>
      <c r="C53" s="43">
        <v>41296.828000000001</v>
      </c>
      <c r="D53" s="43">
        <v>42830.925000000003</v>
      </c>
    </row>
    <row r="54" spans="1:4" x14ac:dyDescent="0.25">
      <c r="A54" s="208"/>
      <c r="B54" s="42" t="s">
        <v>162</v>
      </c>
      <c r="C54" s="43">
        <v>33318.294000000002</v>
      </c>
      <c r="D54" s="43">
        <v>33691.086000000003</v>
      </c>
    </row>
    <row r="55" spans="1:4" x14ac:dyDescent="0.25">
      <c r="A55" s="208"/>
      <c r="B55" s="42" t="s">
        <v>161</v>
      </c>
      <c r="C55" s="43">
        <v>14604.069</v>
      </c>
      <c r="D55" s="43">
        <v>15246.419</v>
      </c>
    </row>
    <row r="56" spans="1:4" x14ac:dyDescent="0.25">
      <c r="A56" s="208"/>
      <c r="B56" s="42" t="s">
        <v>159</v>
      </c>
      <c r="C56" s="43">
        <v>3058.1640000000002</v>
      </c>
      <c r="D56" s="43">
        <v>3211.4850000000001</v>
      </c>
    </row>
    <row r="57" spans="1:4" x14ac:dyDescent="0.25">
      <c r="A57" s="185"/>
      <c r="B57" s="44" t="s">
        <v>133</v>
      </c>
      <c r="C57" s="45">
        <f>SUM(C52:C56)</f>
        <v>178958.18699999998</v>
      </c>
      <c r="D57" s="45">
        <f>SUM(D52:D56)</f>
        <v>180502.15999999997</v>
      </c>
    </row>
    <row r="58" spans="1:4" ht="15" customHeight="1" x14ac:dyDescent="0.25">
      <c r="A58" s="184" t="s">
        <v>208</v>
      </c>
      <c r="B58" s="42" t="s">
        <v>162</v>
      </c>
      <c r="C58" s="43">
        <v>14450.3</v>
      </c>
      <c r="D58" s="43">
        <v>19230.080999999998</v>
      </c>
    </row>
    <row r="59" spans="1:4" x14ac:dyDescent="0.25">
      <c r="A59" s="208"/>
      <c r="B59" s="42" t="s">
        <v>154</v>
      </c>
      <c r="C59" s="43">
        <v>2712.002</v>
      </c>
      <c r="D59" s="43">
        <v>3407.136</v>
      </c>
    </row>
    <row r="60" spans="1:4" x14ac:dyDescent="0.25">
      <c r="A60" s="208"/>
      <c r="B60" s="42" t="s">
        <v>132</v>
      </c>
      <c r="C60" s="43">
        <v>2100</v>
      </c>
      <c r="D60" s="43">
        <v>3181.2139999999999</v>
      </c>
    </row>
    <row r="61" spans="1:4" x14ac:dyDescent="0.25">
      <c r="A61" s="208"/>
      <c r="B61" s="42" t="s">
        <v>157</v>
      </c>
      <c r="C61" s="43">
        <v>1225</v>
      </c>
      <c r="D61" s="43">
        <v>2218.4690000000001</v>
      </c>
    </row>
    <row r="62" spans="1:4" x14ac:dyDescent="0.25">
      <c r="A62" s="208"/>
      <c r="B62" s="42" t="s">
        <v>149</v>
      </c>
      <c r="C62" s="43">
        <v>500</v>
      </c>
      <c r="D62" s="43">
        <v>704.54700000000003</v>
      </c>
    </row>
    <row r="63" spans="1:4" x14ac:dyDescent="0.25">
      <c r="A63" s="185"/>
      <c r="B63" s="44" t="s">
        <v>133</v>
      </c>
      <c r="C63" s="45">
        <f>SUM(C58:C62)</f>
        <v>20987.302</v>
      </c>
      <c r="D63" s="45">
        <f>SUM(D58:D62)</f>
        <v>28741.446999999996</v>
      </c>
    </row>
    <row r="64" spans="1:4" ht="15" customHeight="1" x14ac:dyDescent="0.25">
      <c r="A64" s="184" t="s">
        <v>209</v>
      </c>
      <c r="B64" s="42" t="s">
        <v>149</v>
      </c>
      <c r="C64" s="43">
        <v>846.00099999999998</v>
      </c>
      <c r="D64" s="43">
        <v>1134.2670000000001</v>
      </c>
    </row>
    <row r="65" spans="1:4" x14ac:dyDescent="0.25">
      <c r="A65" s="208"/>
      <c r="B65" s="42" t="s">
        <v>140</v>
      </c>
      <c r="C65" s="43">
        <v>480</v>
      </c>
      <c r="D65" s="43">
        <v>564.44100000000003</v>
      </c>
    </row>
    <row r="66" spans="1:4" x14ac:dyDescent="0.25">
      <c r="A66" s="208"/>
      <c r="B66" s="42" t="s">
        <v>142</v>
      </c>
      <c r="C66" s="43">
        <v>183.5</v>
      </c>
      <c r="D66" s="43">
        <v>249.52199999999999</v>
      </c>
    </row>
    <row r="67" spans="1:4" x14ac:dyDescent="0.25">
      <c r="A67" s="208"/>
      <c r="B67" s="42" t="s">
        <v>275</v>
      </c>
      <c r="C67" s="43">
        <v>0.70399999999999996</v>
      </c>
      <c r="D67" s="43">
        <v>4.13</v>
      </c>
    </row>
    <row r="68" spans="1:4" x14ac:dyDescent="0.25">
      <c r="A68" s="208"/>
      <c r="B68" s="42" t="s">
        <v>152</v>
      </c>
      <c r="C68" s="43">
        <v>1E-3</v>
      </c>
      <c r="D68" s="43">
        <v>0.15</v>
      </c>
    </row>
    <row r="69" spans="1:4" x14ac:dyDescent="0.25">
      <c r="A69" s="185"/>
      <c r="B69" s="44" t="s">
        <v>133</v>
      </c>
      <c r="C69" s="45">
        <f>SUM(C64:C68)</f>
        <v>1510.2059999999999</v>
      </c>
      <c r="D69" s="45">
        <f>SUM(D64:D68)</f>
        <v>1952.5100000000002</v>
      </c>
    </row>
    <row r="70" spans="1:4" ht="15" customHeight="1" x14ac:dyDescent="0.25">
      <c r="A70" s="184" t="s">
        <v>210</v>
      </c>
      <c r="B70" s="42" t="s">
        <v>278</v>
      </c>
      <c r="C70" s="43">
        <v>721481.89199999999</v>
      </c>
      <c r="D70" s="43">
        <v>300512.90100000001</v>
      </c>
    </row>
    <row r="71" spans="1:4" x14ac:dyDescent="0.25">
      <c r="A71" s="208"/>
      <c r="B71" s="42" t="s">
        <v>135</v>
      </c>
      <c r="C71" s="43">
        <v>320540.93900000001</v>
      </c>
      <c r="D71" s="43">
        <v>135985.598</v>
      </c>
    </row>
    <row r="72" spans="1:4" x14ac:dyDescent="0.25">
      <c r="A72" s="208"/>
      <c r="B72" s="42" t="s">
        <v>152</v>
      </c>
      <c r="C72" s="43">
        <v>43806.491999999998</v>
      </c>
      <c r="D72" s="43">
        <v>19057.259999999998</v>
      </c>
    </row>
    <row r="73" spans="1:4" x14ac:dyDescent="0.25">
      <c r="A73" s="208"/>
      <c r="B73" s="42" t="s">
        <v>154</v>
      </c>
      <c r="C73" s="43">
        <v>10627.041999999999</v>
      </c>
      <c r="D73" s="43">
        <v>4399.8620000000001</v>
      </c>
    </row>
    <row r="74" spans="1:4" x14ac:dyDescent="0.25">
      <c r="A74" s="208"/>
      <c r="B74" s="42" t="s">
        <v>163</v>
      </c>
      <c r="C74" s="43">
        <v>4978.2240000000002</v>
      </c>
      <c r="D74" s="43">
        <v>2163.8919999999998</v>
      </c>
    </row>
    <row r="75" spans="1:4" x14ac:dyDescent="0.25">
      <c r="A75" s="185"/>
      <c r="B75" s="44" t="s">
        <v>133</v>
      </c>
      <c r="C75" s="45">
        <f>SUM(C70:C74)</f>
        <v>1101434.5889999999</v>
      </c>
      <c r="D75" s="45">
        <f>SUM(D70:D74)</f>
        <v>462119.51300000004</v>
      </c>
    </row>
    <row r="76" spans="1:4" ht="15" customHeight="1" x14ac:dyDescent="0.25">
      <c r="A76" s="184" t="s">
        <v>211</v>
      </c>
      <c r="B76" s="42" t="s">
        <v>162</v>
      </c>
      <c r="C76" s="43">
        <v>533557.53</v>
      </c>
      <c r="D76" s="43">
        <v>355946.15899999999</v>
      </c>
    </row>
    <row r="77" spans="1:4" ht="15" customHeight="1" x14ac:dyDescent="0.25">
      <c r="A77" s="208"/>
      <c r="B77" s="42" t="s">
        <v>177</v>
      </c>
      <c r="C77" s="43">
        <v>393402</v>
      </c>
      <c r="D77" s="43">
        <v>264898.16399999999</v>
      </c>
    </row>
    <row r="78" spans="1:4" x14ac:dyDescent="0.25">
      <c r="A78" s="208"/>
      <c r="B78" s="42" t="s">
        <v>132</v>
      </c>
      <c r="C78" s="43">
        <v>338427.47600000002</v>
      </c>
      <c r="D78" s="43">
        <v>229373.11</v>
      </c>
    </row>
    <row r="79" spans="1:4" x14ac:dyDescent="0.25">
      <c r="A79" s="208"/>
      <c r="B79" s="42" t="s">
        <v>149</v>
      </c>
      <c r="C79" s="43">
        <v>210124.1</v>
      </c>
      <c r="D79" s="43">
        <v>145035.40700000001</v>
      </c>
    </row>
    <row r="80" spans="1:4" x14ac:dyDescent="0.25">
      <c r="A80" s="208"/>
      <c r="B80" s="42" t="s">
        <v>129</v>
      </c>
      <c r="C80" s="43">
        <v>140059.67300000001</v>
      </c>
      <c r="D80" s="43">
        <v>94798.429000000004</v>
      </c>
    </row>
    <row r="81" spans="1:4" x14ac:dyDescent="0.25">
      <c r="A81" s="185"/>
      <c r="B81" s="44" t="s">
        <v>133</v>
      </c>
      <c r="C81" s="45">
        <f>SUM(C76:C80)</f>
        <v>1615570.7790000001</v>
      </c>
      <c r="D81" s="45">
        <f>SUM(D76:D80)</f>
        <v>1090051.2689999999</v>
      </c>
    </row>
    <row r="82" spans="1:4" ht="15" customHeight="1" x14ac:dyDescent="0.25">
      <c r="A82" s="184" t="s">
        <v>212</v>
      </c>
      <c r="B82" s="42" t="s">
        <v>135</v>
      </c>
      <c r="C82" s="43">
        <v>54244.334999999999</v>
      </c>
      <c r="D82" s="43">
        <v>46161.025999999998</v>
      </c>
    </row>
    <row r="83" spans="1:4" x14ac:dyDescent="0.25">
      <c r="A83" s="208"/>
      <c r="B83" s="42" t="s">
        <v>154</v>
      </c>
      <c r="C83" s="43">
        <v>47940.093000000001</v>
      </c>
      <c r="D83" s="43">
        <v>40321.442999999999</v>
      </c>
    </row>
    <row r="84" spans="1:4" x14ac:dyDescent="0.25">
      <c r="A84" s="208"/>
      <c r="B84" s="42" t="s">
        <v>140</v>
      </c>
      <c r="C84" s="43">
        <v>46531.853000000003</v>
      </c>
      <c r="D84" s="43">
        <v>38801.822</v>
      </c>
    </row>
    <row r="85" spans="1:4" x14ac:dyDescent="0.25">
      <c r="A85" s="208"/>
      <c r="B85" s="42" t="s">
        <v>132</v>
      </c>
      <c r="C85" s="43">
        <v>26617.468000000001</v>
      </c>
      <c r="D85" s="43">
        <v>28219.887999999999</v>
      </c>
    </row>
    <row r="86" spans="1:4" x14ac:dyDescent="0.25">
      <c r="A86" s="208"/>
      <c r="B86" s="42" t="s">
        <v>145</v>
      </c>
      <c r="C86" s="43">
        <v>23048.307000000001</v>
      </c>
      <c r="D86" s="43">
        <v>29990.284</v>
      </c>
    </row>
    <row r="87" spans="1:4" x14ac:dyDescent="0.25">
      <c r="A87" s="185"/>
      <c r="B87" s="44" t="s">
        <v>133</v>
      </c>
      <c r="C87" s="45">
        <f>SUM(C82:C86)</f>
        <v>198382.05600000001</v>
      </c>
      <c r="D87" s="45">
        <f>SUM(D82:D86)</f>
        <v>183494.46299999999</v>
      </c>
    </row>
    <row r="88" spans="1:4" ht="15" customHeight="1" x14ac:dyDescent="0.25">
      <c r="A88" s="184" t="s">
        <v>213</v>
      </c>
      <c r="B88" s="42" t="s">
        <v>140</v>
      </c>
      <c r="C88" s="43">
        <v>768947.005</v>
      </c>
      <c r="D88" s="43">
        <v>677663.94900000002</v>
      </c>
    </row>
    <row r="89" spans="1:4" x14ac:dyDescent="0.25">
      <c r="A89" s="208"/>
      <c r="B89" s="42" t="s">
        <v>135</v>
      </c>
      <c r="C89" s="43">
        <v>231179.679</v>
      </c>
      <c r="D89" s="43">
        <v>199388.69200000001</v>
      </c>
    </row>
    <row r="90" spans="1:4" x14ac:dyDescent="0.25">
      <c r="A90" s="208"/>
      <c r="B90" s="42" t="s">
        <v>154</v>
      </c>
      <c r="C90" s="43">
        <v>182923.935</v>
      </c>
      <c r="D90" s="43">
        <v>139947.45199999999</v>
      </c>
    </row>
    <row r="91" spans="1:4" x14ac:dyDescent="0.25">
      <c r="A91" s="208"/>
      <c r="B91" s="42" t="s">
        <v>164</v>
      </c>
      <c r="C91" s="43">
        <v>162708.34299999999</v>
      </c>
      <c r="D91" s="43">
        <v>133917.28099999999</v>
      </c>
    </row>
    <row r="92" spans="1:4" x14ac:dyDescent="0.25">
      <c r="A92" s="208"/>
      <c r="B92" s="42" t="s">
        <v>139</v>
      </c>
      <c r="C92" s="43">
        <v>157907.79</v>
      </c>
      <c r="D92" s="43">
        <v>143995.14499999999</v>
      </c>
    </row>
    <row r="93" spans="1:4" x14ac:dyDescent="0.25">
      <c r="A93" s="185"/>
      <c r="B93" s="44" t="s">
        <v>133</v>
      </c>
      <c r="C93" s="45">
        <f>SUM(C88:C92)</f>
        <v>1503666.7519999999</v>
      </c>
      <c r="D93" s="45">
        <f>SUM(D88:D92)</f>
        <v>1294912.5190000001</v>
      </c>
    </row>
    <row r="94" spans="1:4" ht="15" customHeight="1" x14ac:dyDescent="0.25">
      <c r="A94" s="184" t="s">
        <v>214</v>
      </c>
      <c r="B94" s="42" t="s">
        <v>149</v>
      </c>
      <c r="C94" s="43">
        <v>24688.683000000001</v>
      </c>
      <c r="D94" s="43">
        <v>41633.031999999999</v>
      </c>
    </row>
    <row r="95" spans="1:4" x14ac:dyDescent="0.25">
      <c r="A95" s="208"/>
      <c r="B95" s="42" t="s">
        <v>132</v>
      </c>
      <c r="C95" s="43">
        <v>22140.016</v>
      </c>
      <c r="D95" s="43">
        <v>23407.091</v>
      </c>
    </row>
    <row r="96" spans="1:4" x14ac:dyDescent="0.25">
      <c r="A96" s="208"/>
      <c r="B96" s="42" t="s">
        <v>140</v>
      </c>
      <c r="C96" s="43">
        <v>20082.335999999999</v>
      </c>
      <c r="D96" s="43">
        <v>17555.728999999999</v>
      </c>
    </row>
    <row r="97" spans="1:4" x14ac:dyDescent="0.25">
      <c r="A97" s="208"/>
      <c r="B97" s="42" t="s">
        <v>177</v>
      </c>
      <c r="C97" s="43">
        <v>11052.544</v>
      </c>
      <c r="D97" s="43">
        <v>13592.78</v>
      </c>
    </row>
    <row r="98" spans="1:4" x14ac:dyDescent="0.25">
      <c r="A98" s="208"/>
      <c r="B98" s="42" t="s">
        <v>162</v>
      </c>
      <c r="C98" s="43">
        <v>8285.8739999999998</v>
      </c>
      <c r="D98" s="43">
        <v>12734.112999999999</v>
      </c>
    </row>
    <row r="99" spans="1:4" x14ac:dyDescent="0.25">
      <c r="A99" s="185"/>
      <c r="B99" s="44" t="s">
        <v>133</v>
      </c>
      <c r="C99" s="45">
        <f>SUM(C94:C98)</f>
        <v>86249.452999999994</v>
      </c>
      <c r="D99" s="45">
        <f>SUM(D94:D98)</f>
        <v>108922.745</v>
      </c>
    </row>
    <row r="100" spans="1:4" ht="15" customHeight="1" x14ac:dyDescent="0.25">
      <c r="A100" s="184" t="s">
        <v>215</v>
      </c>
      <c r="B100" s="42" t="s">
        <v>140</v>
      </c>
      <c r="C100" s="43">
        <v>490590.34899999999</v>
      </c>
      <c r="D100" s="43">
        <v>402150.25599999999</v>
      </c>
    </row>
    <row r="101" spans="1:4" x14ac:dyDescent="0.25">
      <c r="A101" s="208"/>
      <c r="B101" s="42" t="s">
        <v>135</v>
      </c>
      <c r="C101" s="43">
        <v>335775.49599999998</v>
      </c>
      <c r="D101" s="43">
        <v>276714.13199999998</v>
      </c>
    </row>
    <row r="102" spans="1:4" x14ac:dyDescent="0.25">
      <c r="A102" s="208"/>
      <c r="B102" s="42" t="s">
        <v>152</v>
      </c>
      <c r="C102" s="43">
        <v>321008.58399999997</v>
      </c>
      <c r="D102" s="43">
        <v>336967.56300000002</v>
      </c>
    </row>
    <row r="103" spans="1:4" x14ac:dyDescent="0.25">
      <c r="A103" s="208"/>
      <c r="B103" s="42" t="s">
        <v>132</v>
      </c>
      <c r="C103" s="43">
        <v>121123.159</v>
      </c>
      <c r="D103" s="43">
        <v>123471.537</v>
      </c>
    </row>
    <row r="104" spans="1:4" x14ac:dyDescent="0.25">
      <c r="A104" s="208"/>
      <c r="B104" s="42" t="s">
        <v>162</v>
      </c>
      <c r="C104" s="43">
        <v>90666.45</v>
      </c>
      <c r="D104" s="43">
        <v>85432.725999999995</v>
      </c>
    </row>
    <row r="105" spans="1:4" x14ac:dyDescent="0.25">
      <c r="A105" s="185"/>
      <c r="B105" s="44" t="s">
        <v>133</v>
      </c>
      <c r="C105" s="45">
        <f>SUM(C100:C104)</f>
        <v>1359164.0379999999</v>
      </c>
      <c r="D105" s="45">
        <f>SUM(D100:D104)</f>
        <v>1224736.2140000002</v>
      </c>
    </row>
    <row r="106" spans="1:4" ht="15" customHeight="1" x14ac:dyDescent="0.25">
      <c r="A106" s="184" t="s">
        <v>216</v>
      </c>
      <c r="B106" s="42" t="s">
        <v>162</v>
      </c>
      <c r="C106" s="43">
        <v>684.07899999999995</v>
      </c>
      <c r="D106" s="43">
        <v>731.41</v>
      </c>
    </row>
    <row r="107" spans="1:4" x14ac:dyDescent="0.25">
      <c r="A107" s="208"/>
      <c r="B107" s="42" t="s">
        <v>177</v>
      </c>
      <c r="C107" s="43">
        <v>386.65699999999998</v>
      </c>
      <c r="D107" s="43">
        <v>430.779</v>
      </c>
    </row>
    <row r="108" spans="1:4" x14ac:dyDescent="0.25">
      <c r="A108" s="208"/>
      <c r="B108" s="42" t="s">
        <v>147</v>
      </c>
      <c r="C108" s="43">
        <v>114.258</v>
      </c>
      <c r="D108" s="43">
        <v>398.46300000000002</v>
      </c>
    </row>
    <row r="109" spans="1:4" x14ac:dyDescent="0.25">
      <c r="A109" s="208"/>
      <c r="B109" s="42" t="s">
        <v>149</v>
      </c>
      <c r="C109" s="43">
        <v>58.08</v>
      </c>
      <c r="D109" s="43">
        <v>133.73400000000001</v>
      </c>
    </row>
    <row r="110" spans="1:4" x14ac:dyDescent="0.25">
      <c r="A110" s="208"/>
      <c r="B110" s="42" t="s">
        <v>426</v>
      </c>
      <c r="C110" s="43">
        <v>47.5</v>
      </c>
      <c r="D110" s="43">
        <v>131.95099999999999</v>
      </c>
    </row>
    <row r="111" spans="1:4" x14ac:dyDescent="0.25">
      <c r="A111" s="185"/>
      <c r="B111" s="44" t="s">
        <v>133</v>
      </c>
      <c r="C111" s="45">
        <f>SUM(C106:C110)</f>
        <v>1290.5739999999998</v>
      </c>
      <c r="D111" s="45">
        <f>SUM(D106:D110)</f>
        <v>1826.3369999999998</v>
      </c>
    </row>
    <row r="112" spans="1:4" ht="15" customHeight="1" x14ac:dyDescent="0.25">
      <c r="A112" s="184" t="s">
        <v>217</v>
      </c>
      <c r="B112" s="42" t="s">
        <v>162</v>
      </c>
      <c r="C112" s="43">
        <v>251671.59700000001</v>
      </c>
      <c r="D112" s="43">
        <v>172954.73199999999</v>
      </c>
    </row>
    <row r="113" spans="1:4" x14ac:dyDescent="0.25">
      <c r="A113" s="208"/>
      <c r="B113" s="42" t="s">
        <v>132</v>
      </c>
      <c r="C113" s="43">
        <v>87328.175000000003</v>
      </c>
      <c r="D113" s="43">
        <v>63532.296999999999</v>
      </c>
    </row>
    <row r="114" spans="1:4" x14ac:dyDescent="0.25">
      <c r="A114" s="208"/>
      <c r="B114" s="42" t="s">
        <v>143</v>
      </c>
      <c r="C114" s="43">
        <v>84129.222999999998</v>
      </c>
      <c r="D114" s="43">
        <v>54958.981</v>
      </c>
    </row>
    <row r="115" spans="1:4" x14ac:dyDescent="0.25">
      <c r="A115" s="208"/>
      <c r="B115" s="42" t="s">
        <v>177</v>
      </c>
      <c r="C115" s="43">
        <v>64701.593999999997</v>
      </c>
      <c r="D115" s="43">
        <v>47760.569000000003</v>
      </c>
    </row>
    <row r="116" spans="1:4" x14ac:dyDescent="0.25">
      <c r="A116" s="208"/>
      <c r="B116" s="42" t="s">
        <v>149</v>
      </c>
      <c r="C116" s="43">
        <v>56389.612000000001</v>
      </c>
      <c r="D116" s="43">
        <v>39690.110999999997</v>
      </c>
    </row>
    <row r="117" spans="1:4" x14ac:dyDescent="0.25">
      <c r="A117" s="185"/>
      <c r="B117" s="44" t="s">
        <v>133</v>
      </c>
      <c r="C117" s="45">
        <f>SUM(C112:C116)</f>
        <v>544220.201</v>
      </c>
      <c r="D117" s="45">
        <f>SUM(D112:D116)</f>
        <v>378896.69</v>
      </c>
    </row>
    <row r="118" spans="1:4" ht="15" customHeight="1" x14ac:dyDescent="0.25">
      <c r="A118" s="184" t="s">
        <v>218</v>
      </c>
      <c r="B118" s="42" t="s">
        <v>135</v>
      </c>
      <c r="C118" s="43">
        <v>89595.476999999999</v>
      </c>
      <c r="D118" s="43">
        <v>76227.722999999998</v>
      </c>
    </row>
    <row r="119" spans="1:4" x14ac:dyDescent="0.25">
      <c r="A119" s="208"/>
      <c r="B119" s="42" t="s">
        <v>164</v>
      </c>
      <c r="C119" s="43">
        <v>70663.612999999998</v>
      </c>
      <c r="D119" s="43">
        <v>57133.883000000002</v>
      </c>
    </row>
    <row r="120" spans="1:4" x14ac:dyDescent="0.25">
      <c r="A120" s="208"/>
      <c r="B120" s="42" t="s">
        <v>175</v>
      </c>
      <c r="C120" s="43">
        <v>54233.184000000001</v>
      </c>
      <c r="D120" s="43">
        <v>44688.610999999997</v>
      </c>
    </row>
    <row r="121" spans="1:4" x14ac:dyDescent="0.25">
      <c r="A121" s="208"/>
      <c r="B121" s="42" t="s">
        <v>140</v>
      </c>
      <c r="C121" s="43">
        <v>45967.902999999998</v>
      </c>
      <c r="D121" s="43">
        <v>35251.139000000003</v>
      </c>
    </row>
    <row r="122" spans="1:4" x14ac:dyDescent="0.25">
      <c r="A122" s="208"/>
      <c r="B122" s="42" t="s">
        <v>154</v>
      </c>
      <c r="C122" s="43">
        <v>42313.417000000001</v>
      </c>
      <c r="D122" s="43">
        <v>31526.178</v>
      </c>
    </row>
    <row r="123" spans="1:4" x14ac:dyDescent="0.25">
      <c r="A123" s="185"/>
      <c r="B123" s="44" t="s">
        <v>133</v>
      </c>
      <c r="C123" s="45">
        <f>SUM(C118:C122)</f>
        <v>302773.59399999998</v>
      </c>
      <c r="D123" s="45">
        <f>SUM(D118:D122)</f>
        <v>244827.53399999999</v>
      </c>
    </row>
    <row r="124" spans="1:4" ht="15" customHeight="1" x14ac:dyDescent="0.25">
      <c r="A124" s="184" t="s">
        <v>219</v>
      </c>
      <c r="B124" s="42" t="s">
        <v>152</v>
      </c>
      <c r="C124" s="43">
        <v>16.074999999999999</v>
      </c>
      <c r="D124" s="43">
        <v>22.367000000000001</v>
      </c>
    </row>
    <row r="125" spans="1:4" x14ac:dyDescent="0.25">
      <c r="A125" s="208"/>
      <c r="B125" s="42" t="s">
        <v>177</v>
      </c>
      <c r="C125" s="43">
        <v>13.5</v>
      </c>
      <c r="D125" s="43">
        <v>28.658999999999999</v>
      </c>
    </row>
    <row r="126" spans="1:4" x14ac:dyDescent="0.25">
      <c r="A126" s="208"/>
      <c r="B126" s="42" t="s">
        <v>128</v>
      </c>
      <c r="C126" s="43">
        <v>1.6659999999999999</v>
      </c>
      <c r="D126" s="43">
        <v>2.1139999999999999</v>
      </c>
    </row>
    <row r="127" spans="1:4" x14ac:dyDescent="0.25">
      <c r="A127" s="208"/>
      <c r="B127" s="42" t="s">
        <v>154</v>
      </c>
      <c r="C127" s="43">
        <v>0.434</v>
      </c>
      <c r="D127" s="43">
        <v>4.734</v>
      </c>
    </row>
    <row r="128" spans="1:4" x14ac:dyDescent="0.25">
      <c r="A128" s="208"/>
      <c r="B128" s="42" t="s">
        <v>162</v>
      </c>
      <c r="C128" s="43">
        <v>0.12</v>
      </c>
      <c r="D128" s="43">
        <v>0.76600000000000001</v>
      </c>
    </row>
    <row r="129" spans="1:4" x14ac:dyDescent="0.25">
      <c r="A129" s="185"/>
      <c r="B129" s="44" t="s">
        <v>133</v>
      </c>
      <c r="C129" s="45">
        <f>SUM(C124:C128)</f>
        <v>31.795000000000002</v>
      </c>
      <c r="D129" s="45">
        <f>SUM(D124:D128)</f>
        <v>58.639999999999993</v>
      </c>
    </row>
    <row r="130" spans="1:4" ht="15" customHeight="1" x14ac:dyDescent="0.25">
      <c r="A130" s="184" t="s">
        <v>220</v>
      </c>
      <c r="B130" s="42" t="s">
        <v>149</v>
      </c>
      <c r="C130" s="43">
        <v>46906.754000000001</v>
      </c>
      <c r="D130" s="43">
        <v>68436.206000000006</v>
      </c>
    </row>
    <row r="131" spans="1:4" x14ac:dyDescent="0.25">
      <c r="A131" s="208"/>
      <c r="B131" s="42" t="s">
        <v>178</v>
      </c>
      <c r="C131" s="43">
        <v>23285.907999999999</v>
      </c>
      <c r="D131" s="43">
        <v>32204.272000000001</v>
      </c>
    </row>
    <row r="132" spans="1:4" x14ac:dyDescent="0.25">
      <c r="A132" s="208"/>
      <c r="B132" s="42" t="s">
        <v>162</v>
      </c>
      <c r="C132" s="43">
        <v>20638.106</v>
      </c>
      <c r="D132" s="43">
        <v>27566.05</v>
      </c>
    </row>
    <row r="133" spans="1:4" x14ac:dyDescent="0.25">
      <c r="A133" s="208"/>
      <c r="B133" s="42" t="s">
        <v>132</v>
      </c>
      <c r="C133" s="43">
        <v>17640.524000000001</v>
      </c>
      <c r="D133" s="43">
        <v>31293.853999999999</v>
      </c>
    </row>
    <row r="134" spans="1:4" x14ac:dyDescent="0.25">
      <c r="A134" s="208"/>
      <c r="B134" s="42" t="s">
        <v>152</v>
      </c>
      <c r="C134" s="43">
        <v>10488.735000000001</v>
      </c>
      <c r="D134" s="43">
        <v>23178.234</v>
      </c>
    </row>
    <row r="135" spans="1:4" x14ac:dyDescent="0.25">
      <c r="A135" s="185"/>
      <c r="B135" s="44" t="s">
        <v>133</v>
      </c>
      <c r="C135" s="45">
        <f>SUM(C130:C134)</f>
        <v>118960.027</v>
      </c>
      <c r="D135" s="45">
        <f>SUM(D130:D134)</f>
        <v>182678.61600000001</v>
      </c>
    </row>
    <row r="136" spans="1:4" ht="15" customHeight="1" x14ac:dyDescent="0.25">
      <c r="A136" s="184" t="s">
        <v>221</v>
      </c>
      <c r="B136" s="42" t="s">
        <v>149</v>
      </c>
      <c r="C136" s="43">
        <v>45456.904999999999</v>
      </c>
      <c r="D136" s="43">
        <v>64627.385999999999</v>
      </c>
    </row>
    <row r="137" spans="1:4" x14ac:dyDescent="0.25">
      <c r="A137" s="208"/>
      <c r="B137" s="42" t="s">
        <v>135</v>
      </c>
      <c r="C137" s="43">
        <v>18044.955000000002</v>
      </c>
      <c r="D137" s="43">
        <v>22763.683000000001</v>
      </c>
    </row>
    <row r="138" spans="1:4" x14ac:dyDescent="0.25">
      <c r="A138" s="208"/>
      <c r="B138" s="42" t="s">
        <v>147</v>
      </c>
      <c r="C138" s="43">
        <v>11318.064</v>
      </c>
      <c r="D138" s="43">
        <v>16054.159</v>
      </c>
    </row>
    <row r="139" spans="1:4" x14ac:dyDescent="0.25">
      <c r="A139" s="208"/>
      <c r="B139" s="42" t="s">
        <v>140</v>
      </c>
      <c r="C139" s="43">
        <v>10987.305</v>
      </c>
      <c r="D139" s="43">
        <v>11308.165999999999</v>
      </c>
    </row>
    <row r="140" spans="1:4" x14ac:dyDescent="0.25">
      <c r="A140" s="208"/>
      <c r="B140" s="42" t="s">
        <v>162</v>
      </c>
      <c r="C140" s="43">
        <v>7476.165</v>
      </c>
      <c r="D140" s="43">
        <v>10285.475</v>
      </c>
    </row>
    <row r="141" spans="1:4" x14ac:dyDescent="0.25">
      <c r="A141" s="185"/>
      <c r="B141" s="44" t="s">
        <v>133</v>
      </c>
      <c r="C141" s="45">
        <f>SUM(C136:C140)</f>
        <v>93283.393999999986</v>
      </c>
      <c r="D141" s="45">
        <f>SUM(D136:D140)</f>
        <v>125038.86900000001</v>
      </c>
    </row>
    <row r="142" spans="1:4" ht="15" customHeight="1" x14ac:dyDescent="0.25">
      <c r="A142" s="184" t="s">
        <v>222</v>
      </c>
      <c r="B142" s="42" t="s">
        <v>149</v>
      </c>
      <c r="C142" s="43">
        <v>20308.87</v>
      </c>
      <c r="D142" s="43">
        <v>38113.889000000003</v>
      </c>
    </row>
    <row r="143" spans="1:4" ht="15" customHeight="1" x14ac:dyDescent="0.25">
      <c r="A143" s="208"/>
      <c r="B143" s="42" t="s">
        <v>135</v>
      </c>
      <c r="C143" s="43">
        <v>12144.853999999999</v>
      </c>
      <c r="D143" s="43">
        <v>19957.935000000001</v>
      </c>
    </row>
    <row r="144" spans="1:4" x14ac:dyDescent="0.25">
      <c r="A144" s="208"/>
      <c r="B144" s="42" t="s">
        <v>154</v>
      </c>
      <c r="C144" s="43">
        <v>11860.45</v>
      </c>
      <c r="D144" s="43">
        <v>21545.164000000001</v>
      </c>
    </row>
    <row r="145" spans="1:4" x14ac:dyDescent="0.25">
      <c r="A145" s="208"/>
      <c r="B145" s="42" t="s">
        <v>143</v>
      </c>
      <c r="C145" s="43">
        <v>9144.0370000000003</v>
      </c>
      <c r="D145" s="43">
        <v>19566.252</v>
      </c>
    </row>
    <row r="146" spans="1:4" x14ac:dyDescent="0.25">
      <c r="A146" s="208"/>
      <c r="B146" s="42" t="s">
        <v>162</v>
      </c>
      <c r="C146" s="43">
        <v>3031.6129999999998</v>
      </c>
      <c r="D146" s="43">
        <v>6211.8459999999995</v>
      </c>
    </row>
    <row r="147" spans="1:4" x14ac:dyDescent="0.25">
      <c r="A147" s="185"/>
      <c r="B147" s="44" t="s">
        <v>133</v>
      </c>
      <c r="C147" s="45">
        <f>SUM(C142:C146)</f>
        <v>56489.823999999993</v>
      </c>
      <c r="D147" s="45">
        <f>SUM(D142:D146)</f>
        <v>105395.08600000002</v>
      </c>
    </row>
    <row r="148" spans="1:4" ht="15" customHeight="1" x14ac:dyDescent="0.25">
      <c r="A148" s="184" t="s">
        <v>223</v>
      </c>
      <c r="B148" s="42" t="s">
        <v>149</v>
      </c>
      <c r="C148" s="43">
        <v>100385.80899999999</v>
      </c>
      <c r="D148" s="43">
        <v>137224.353</v>
      </c>
    </row>
    <row r="149" spans="1:4" x14ac:dyDescent="0.25">
      <c r="A149" s="208"/>
      <c r="B149" s="42" t="s">
        <v>135</v>
      </c>
      <c r="C149" s="43">
        <v>71854.7</v>
      </c>
      <c r="D149" s="43">
        <v>81459.588000000003</v>
      </c>
    </row>
    <row r="150" spans="1:4" x14ac:dyDescent="0.25">
      <c r="A150" s="208"/>
      <c r="B150" s="42" t="s">
        <v>143</v>
      </c>
      <c r="C150" s="43">
        <v>11065.735000000001</v>
      </c>
      <c r="D150" s="43">
        <v>19503.246999999999</v>
      </c>
    </row>
    <row r="151" spans="1:4" x14ac:dyDescent="0.25">
      <c r="A151" s="208"/>
      <c r="B151" s="42" t="s">
        <v>177</v>
      </c>
      <c r="C151" s="43">
        <v>10022.325999999999</v>
      </c>
      <c r="D151" s="43">
        <v>14176.194</v>
      </c>
    </row>
    <row r="152" spans="1:4" x14ac:dyDescent="0.25">
      <c r="A152" s="208"/>
      <c r="B152" s="42" t="s">
        <v>154</v>
      </c>
      <c r="C152" s="43">
        <v>9667.8130000000001</v>
      </c>
      <c r="D152" s="43">
        <v>12253.654</v>
      </c>
    </row>
    <row r="153" spans="1:4" x14ac:dyDescent="0.25">
      <c r="A153" s="185"/>
      <c r="B153" s="44" t="s">
        <v>133</v>
      </c>
      <c r="C153" s="45">
        <f>SUM(C148:C152)</f>
        <v>202996.383</v>
      </c>
      <c r="D153" s="45">
        <f>SUM(D148:D152)</f>
        <v>264617.03599999996</v>
      </c>
    </row>
    <row r="154" spans="1:4" ht="15" customHeight="1" x14ac:dyDescent="0.25">
      <c r="A154" s="184" t="s">
        <v>224</v>
      </c>
      <c r="B154" s="42" t="s">
        <v>149</v>
      </c>
      <c r="C154" s="43">
        <v>24025.394</v>
      </c>
      <c r="D154" s="43">
        <v>37148.048999999999</v>
      </c>
    </row>
    <row r="155" spans="1:4" x14ac:dyDescent="0.25">
      <c r="A155" s="208"/>
      <c r="B155" s="42" t="s">
        <v>162</v>
      </c>
      <c r="C155" s="43">
        <v>10764.282999999999</v>
      </c>
      <c r="D155" s="43">
        <v>14734.866</v>
      </c>
    </row>
    <row r="156" spans="1:4" x14ac:dyDescent="0.25">
      <c r="A156" s="208"/>
      <c r="B156" s="42" t="s">
        <v>143</v>
      </c>
      <c r="C156" s="43">
        <v>5584.375</v>
      </c>
      <c r="D156" s="43">
        <v>11386.236999999999</v>
      </c>
    </row>
    <row r="157" spans="1:4" x14ac:dyDescent="0.25">
      <c r="A157" s="208"/>
      <c r="B157" s="42" t="s">
        <v>132</v>
      </c>
      <c r="C157" s="43">
        <v>3831.51</v>
      </c>
      <c r="D157" s="43">
        <v>7360.2129999999997</v>
      </c>
    </row>
    <row r="158" spans="1:4" x14ac:dyDescent="0.25">
      <c r="A158" s="208"/>
      <c r="B158" s="42" t="s">
        <v>177</v>
      </c>
      <c r="C158" s="43">
        <v>3662.7820000000002</v>
      </c>
      <c r="D158" s="43">
        <v>7370.3950000000004</v>
      </c>
    </row>
    <row r="159" spans="1:4" x14ac:dyDescent="0.25">
      <c r="A159" s="185"/>
      <c r="B159" s="44" t="s">
        <v>133</v>
      </c>
      <c r="C159" s="45">
        <f>SUM(C154:C158)</f>
        <v>47868.343999999997</v>
      </c>
      <c r="D159" s="45">
        <f>SUM(D154:D158)</f>
        <v>77999.760000000009</v>
      </c>
    </row>
    <row r="160" spans="1:4" ht="15" customHeight="1" x14ac:dyDescent="0.25">
      <c r="A160" s="184" t="s">
        <v>225</v>
      </c>
      <c r="B160" s="42" t="s">
        <v>152</v>
      </c>
      <c r="C160" s="43">
        <v>33258.078999999998</v>
      </c>
      <c r="D160" s="43">
        <v>73220.176000000007</v>
      </c>
    </row>
    <row r="161" spans="1:4" x14ac:dyDescent="0.25">
      <c r="A161" s="208"/>
      <c r="B161" s="42" t="s">
        <v>162</v>
      </c>
      <c r="C161" s="43">
        <v>14042.199000000001</v>
      </c>
      <c r="D161" s="43">
        <v>23547.417000000001</v>
      </c>
    </row>
    <row r="162" spans="1:4" x14ac:dyDescent="0.25">
      <c r="A162" s="208"/>
      <c r="B162" s="42" t="s">
        <v>143</v>
      </c>
      <c r="C162" s="43">
        <v>4738.4350000000004</v>
      </c>
      <c r="D162" s="43">
        <v>11439.56</v>
      </c>
    </row>
    <row r="163" spans="1:4" x14ac:dyDescent="0.25">
      <c r="A163" s="208"/>
      <c r="B163" s="42" t="s">
        <v>140</v>
      </c>
      <c r="C163" s="43">
        <v>3606.17</v>
      </c>
      <c r="D163" s="43">
        <v>6907.13</v>
      </c>
    </row>
    <row r="164" spans="1:4" x14ac:dyDescent="0.25">
      <c r="A164" s="208"/>
      <c r="B164" s="42" t="s">
        <v>176</v>
      </c>
      <c r="C164" s="43">
        <v>2224.9639999999999</v>
      </c>
      <c r="D164" s="43">
        <v>7046.1760000000004</v>
      </c>
    </row>
    <row r="165" spans="1:4" x14ac:dyDescent="0.25">
      <c r="A165" s="185"/>
      <c r="B165" s="44" t="s">
        <v>133</v>
      </c>
      <c r="C165" s="45">
        <f>SUM(C160:C164)</f>
        <v>57869.846999999994</v>
      </c>
      <c r="D165" s="45">
        <f>SUM(D160:D164)</f>
        <v>122160.45900000002</v>
      </c>
    </row>
    <row r="166" spans="1:4" ht="15" customHeight="1" x14ac:dyDescent="0.25">
      <c r="A166" s="184" t="s">
        <v>226</v>
      </c>
      <c r="B166" s="42" t="s">
        <v>135</v>
      </c>
      <c r="C166" s="43">
        <v>125240.08199999999</v>
      </c>
      <c r="D166" s="43">
        <v>174396.304</v>
      </c>
    </row>
    <row r="167" spans="1:4" x14ac:dyDescent="0.25">
      <c r="A167" s="208"/>
      <c r="B167" s="42" t="s">
        <v>139</v>
      </c>
      <c r="C167" s="43">
        <v>53892.451000000001</v>
      </c>
      <c r="D167" s="43">
        <v>66705.664000000004</v>
      </c>
    </row>
    <row r="168" spans="1:4" x14ac:dyDescent="0.25">
      <c r="A168" s="208"/>
      <c r="B168" s="42" t="s">
        <v>132</v>
      </c>
      <c r="C168" s="43">
        <v>44633.220999999998</v>
      </c>
      <c r="D168" s="43">
        <v>58497.245000000003</v>
      </c>
    </row>
    <row r="169" spans="1:4" x14ac:dyDescent="0.25">
      <c r="A169" s="208"/>
      <c r="B169" s="42" t="s">
        <v>155</v>
      </c>
      <c r="C169" s="43">
        <v>16145.937</v>
      </c>
      <c r="D169" s="43">
        <v>21190.254000000001</v>
      </c>
    </row>
    <row r="170" spans="1:4" ht="15" customHeight="1" x14ac:dyDescent="0.25">
      <c r="A170" s="208"/>
      <c r="B170" s="42" t="s">
        <v>143</v>
      </c>
      <c r="C170" s="43">
        <v>4993.12</v>
      </c>
      <c r="D170" s="43">
        <v>6359.2849999999999</v>
      </c>
    </row>
    <row r="171" spans="1:4" x14ac:dyDescent="0.25">
      <c r="A171" s="185"/>
      <c r="B171" s="44" t="s">
        <v>133</v>
      </c>
      <c r="C171" s="45">
        <f>SUM(C166:C170)</f>
        <v>244904.81099999999</v>
      </c>
      <c r="D171" s="45">
        <f>SUM(D166:D170)</f>
        <v>327148.75199999998</v>
      </c>
    </row>
    <row r="172" spans="1:4" ht="15" customHeight="1" x14ac:dyDescent="0.25">
      <c r="A172" s="184" t="s">
        <v>227</v>
      </c>
      <c r="B172" s="42" t="s">
        <v>162</v>
      </c>
      <c r="C172" s="43">
        <v>166.25</v>
      </c>
      <c r="D172" s="43">
        <v>861.577</v>
      </c>
    </row>
    <row r="173" spans="1:4" x14ac:dyDescent="0.25">
      <c r="A173" s="208"/>
      <c r="B173" s="42" t="s">
        <v>154</v>
      </c>
      <c r="C173" s="43">
        <v>14.616</v>
      </c>
      <c r="D173" s="43">
        <v>978.87199999999996</v>
      </c>
    </row>
    <row r="174" spans="1:4" x14ac:dyDescent="0.25">
      <c r="A174" s="208"/>
      <c r="B174" s="42" t="s">
        <v>158</v>
      </c>
      <c r="C174" s="43">
        <v>0.66800000000000004</v>
      </c>
      <c r="D174" s="43">
        <v>42.292000000000002</v>
      </c>
    </row>
    <row r="175" spans="1:4" x14ac:dyDescent="0.25">
      <c r="A175" s="208"/>
      <c r="B175" s="42" t="s">
        <v>145</v>
      </c>
      <c r="C175" s="43">
        <v>0.22500000000000001</v>
      </c>
      <c r="D175" s="43">
        <v>4.7190000000000003</v>
      </c>
    </row>
    <row r="176" spans="1:4" x14ac:dyDescent="0.25">
      <c r="A176" s="185"/>
      <c r="B176" s="44" t="s">
        <v>133</v>
      </c>
      <c r="C176" s="45">
        <f>SUM(C172:C175)</f>
        <v>181.75899999999999</v>
      </c>
      <c r="D176" s="45">
        <f>SUM(D172:D175)</f>
        <v>1887.46</v>
      </c>
    </row>
    <row r="177" spans="1:4" ht="15" customHeight="1" x14ac:dyDescent="0.25">
      <c r="A177" s="184" t="s">
        <v>228</v>
      </c>
      <c r="B177" s="42" t="s">
        <v>149</v>
      </c>
      <c r="C177" s="43">
        <v>91962.38</v>
      </c>
      <c r="D177" s="43">
        <v>130887.334</v>
      </c>
    </row>
    <row r="178" spans="1:4" x14ac:dyDescent="0.25">
      <c r="A178" s="208"/>
      <c r="B178" s="42" t="s">
        <v>177</v>
      </c>
      <c r="C178" s="43">
        <v>26902.592000000001</v>
      </c>
      <c r="D178" s="43">
        <v>30721.233</v>
      </c>
    </row>
    <row r="179" spans="1:4" x14ac:dyDescent="0.25">
      <c r="A179" s="208"/>
      <c r="B179" s="42" t="s">
        <v>175</v>
      </c>
      <c r="C179" s="43">
        <v>3545.8249999999998</v>
      </c>
      <c r="D179" s="43">
        <v>4912.7079999999996</v>
      </c>
    </row>
    <row r="180" spans="1:4" x14ac:dyDescent="0.25">
      <c r="A180" s="208"/>
      <c r="B180" s="42" t="s">
        <v>132</v>
      </c>
      <c r="C180" s="43">
        <v>3331.0149999999999</v>
      </c>
      <c r="D180" s="43">
        <v>4420.9939999999997</v>
      </c>
    </row>
    <row r="181" spans="1:4" x14ac:dyDescent="0.25">
      <c r="A181" s="208"/>
      <c r="B181" s="42" t="s">
        <v>154</v>
      </c>
      <c r="C181" s="43">
        <v>416.08499999999998</v>
      </c>
      <c r="D181" s="43">
        <v>662.96600000000001</v>
      </c>
    </row>
    <row r="182" spans="1:4" x14ac:dyDescent="0.25">
      <c r="A182" s="185"/>
      <c r="B182" s="44" t="s">
        <v>133</v>
      </c>
      <c r="C182" s="45">
        <f>SUM(C177:C181)</f>
        <v>126157.89700000001</v>
      </c>
      <c r="D182" s="45">
        <f>SUM(D177:D181)</f>
        <v>171605.23500000002</v>
      </c>
    </row>
    <row r="183" spans="1:4" ht="15" customHeight="1" x14ac:dyDescent="0.25">
      <c r="A183" s="184" t="s">
        <v>230</v>
      </c>
      <c r="B183" s="42" t="s">
        <v>149</v>
      </c>
      <c r="C183" s="43">
        <v>14220.584999999999</v>
      </c>
      <c r="D183" s="43">
        <v>27234.167000000001</v>
      </c>
    </row>
    <row r="184" spans="1:4" x14ac:dyDescent="0.25">
      <c r="A184" s="208"/>
      <c r="B184" s="42" t="s">
        <v>135</v>
      </c>
      <c r="C184" s="43">
        <v>9747.0460000000003</v>
      </c>
      <c r="D184" s="43">
        <v>12536.016</v>
      </c>
    </row>
    <row r="185" spans="1:4" x14ac:dyDescent="0.25">
      <c r="A185" s="208"/>
      <c r="B185" s="42" t="s">
        <v>152</v>
      </c>
      <c r="C185" s="43">
        <v>6547.2139999999999</v>
      </c>
      <c r="D185" s="43">
        <v>11033.939</v>
      </c>
    </row>
    <row r="186" spans="1:4" x14ac:dyDescent="0.25">
      <c r="A186" s="208"/>
      <c r="B186" s="42" t="s">
        <v>162</v>
      </c>
      <c r="C186" s="43">
        <v>1615.165</v>
      </c>
      <c r="D186" s="43">
        <v>3521.279</v>
      </c>
    </row>
    <row r="187" spans="1:4" x14ac:dyDescent="0.25">
      <c r="A187" s="208"/>
      <c r="B187" s="42" t="s">
        <v>161</v>
      </c>
      <c r="C187" s="43">
        <v>911.86199999999997</v>
      </c>
      <c r="D187" s="43">
        <v>2603.9899999999998</v>
      </c>
    </row>
    <row r="188" spans="1:4" x14ac:dyDescent="0.25">
      <c r="A188" s="185"/>
      <c r="B188" s="44" t="s">
        <v>133</v>
      </c>
      <c r="C188" s="45">
        <f>SUM(C183:C187)</f>
        <v>33041.872000000003</v>
      </c>
      <c r="D188" s="45">
        <f>SUM(D183:D187)</f>
        <v>56929.391000000003</v>
      </c>
    </row>
    <row r="189" spans="1:4" ht="15" customHeight="1" x14ac:dyDescent="0.25">
      <c r="A189" s="184" t="s">
        <v>231</v>
      </c>
      <c r="B189" s="42" t="s">
        <v>149</v>
      </c>
      <c r="C189" s="43">
        <v>10002.174999999999</v>
      </c>
      <c r="D189" s="43">
        <v>12450.867</v>
      </c>
    </row>
    <row r="190" spans="1:4" x14ac:dyDescent="0.25">
      <c r="A190" s="208"/>
      <c r="B190" s="42" t="s">
        <v>132</v>
      </c>
      <c r="C190" s="43">
        <v>5374.75</v>
      </c>
      <c r="D190" s="43">
        <v>5286.1210000000001</v>
      </c>
    </row>
    <row r="191" spans="1:4" x14ac:dyDescent="0.25">
      <c r="A191" s="208"/>
      <c r="B191" s="42" t="s">
        <v>162</v>
      </c>
      <c r="C191" s="43">
        <v>2924.8319999999999</v>
      </c>
      <c r="D191" s="43">
        <v>3514.9929999999999</v>
      </c>
    </row>
    <row r="192" spans="1:4" x14ac:dyDescent="0.25">
      <c r="A192" s="208"/>
      <c r="B192" s="42" t="s">
        <v>143</v>
      </c>
      <c r="C192" s="43">
        <v>2786.5</v>
      </c>
      <c r="D192" s="43">
        <v>3233.6559999999999</v>
      </c>
    </row>
    <row r="193" spans="1:4" ht="15" customHeight="1" x14ac:dyDescent="0.25">
      <c r="A193" s="208"/>
      <c r="B193" s="42" t="s">
        <v>135</v>
      </c>
      <c r="C193" s="43">
        <v>1700.46</v>
      </c>
      <c r="D193" s="43">
        <v>1246.2570000000001</v>
      </c>
    </row>
    <row r="194" spans="1:4" x14ac:dyDescent="0.25">
      <c r="A194" s="185"/>
      <c r="B194" s="44" t="s">
        <v>133</v>
      </c>
      <c r="C194" s="45">
        <f>SUM(C189:C193)</f>
        <v>22788.716999999997</v>
      </c>
      <c r="D194" s="45">
        <f>SUM(D189:D193)</f>
        <v>25731.894</v>
      </c>
    </row>
    <row r="195" spans="1:4" ht="15" customHeight="1" x14ac:dyDescent="0.25">
      <c r="A195" s="184" t="s">
        <v>232</v>
      </c>
      <c r="B195" s="42" t="s">
        <v>162</v>
      </c>
      <c r="C195" s="43">
        <v>138483.68299999999</v>
      </c>
      <c r="D195" s="43">
        <v>114266.52899999999</v>
      </c>
    </row>
    <row r="196" spans="1:4" x14ac:dyDescent="0.25">
      <c r="A196" s="208"/>
      <c r="B196" s="42" t="s">
        <v>177</v>
      </c>
      <c r="C196" s="43">
        <v>16890</v>
      </c>
      <c r="D196" s="43">
        <v>14334.956</v>
      </c>
    </row>
    <row r="197" spans="1:4" x14ac:dyDescent="0.25">
      <c r="A197" s="208"/>
      <c r="B197" s="42" t="s">
        <v>148</v>
      </c>
      <c r="C197" s="43">
        <v>13439.3</v>
      </c>
      <c r="D197" s="43">
        <v>10748.333000000001</v>
      </c>
    </row>
    <row r="198" spans="1:4" x14ac:dyDescent="0.25">
      <c r="A198" s="208"/>
      <c r="B198" s="42" t="s">
        <v>154</v>
      </c>
      <c r="C198" s="43">
        <v>7669.6130000000003</v>
      </c>
      <c r="D198" s="43">
        <v>3601.2750000000001</v>
      </c>
    </row>
    <row r="199" spans="1:4" x14ac:dyDescent="0.25">
      <c r="A199" s="208"/>
      <c r="B199" s="42" t="s">
        <v>132</v>
      </c>
      <c r="C199" s="43">
        <v>6101.1970000000001</v>
      </c>
      <c r="D199" s="43">
        <v>4965.05</v>
      </c>
    </row>
    <row r="200" spans="1:4" x14ac:dyDescent="0.25">
      <c r="A200" s="185"/>
      <c r="B200" s="44" t="s">
        <v>133</v>
      </c>
      <c r="C200" s="45">
        <f>SUM(C195:C199)</f>
        <v>182583.79300000001</v>
      </c>
      <c r="D200" s="45">
        <f>SUM(D195:D199)</f>
        <v>147916.14299999998</v>
      </c>
    </row>
    <row r="201" spans="1:4" ht="15" customHeight="1" x14ac:dyDescent="0.25">
      <c r="A201" s="184" t="s">
        <v>233</v>
      </c>
      <c r="B201" s="42" t="s">
        <v>162</v>
      </c>
      <c r="C201" s="43">
        <v>2275.3910000000001</v>
      </c>
      <c r="D201" s="43">
        <v>14764.999</v>
      </c>
    </row>
    <row r="202" spans="1:4" x14ac:dyDescent="0.25">
      <c r="A202" s="208"/>
      <c r="B202" s="42" t="s">
        <v>157</v>
      </c>
      <c r="C202" s="43">
        <v>943.60900000000004</v>
      </c>
      <c r="D202" s="43">
        <v>4335.4049999999997</v>
      </c>
    </row>
    <row r="203" spans="1:4" x14ac:dyDescent="0.25">
      <c r="A203" s="208"/>
      <c r="B203" s="42" t="s">
        <v>149</v>
      </c>
      <c r="C203" s="43">
        <v>551.077</v>
      </c>
      <c r="D203" s="43">
        <v>2582.1</v>
      </c>
    </row>
    <row r="204" spans="1:4" x14ac:dyDescent="0.25">
      <c r="A204" s="208"/>
      <c r="B204" s="42" t="s">
        <v>154</v>
      </c>
      <c r="C204" s="43">
        <v>297.97399999999999</v>
      </c>
      <c r="D204" s="43">
        <v>4927.6440000000002</v>
      </c>
    </row>
    <row r="205" spans="1:4" ht="15" customHeight="1" x14ac:dyDescent="0.25">
      <c r="A205" s="208"/>
      <c r="B205" s="42" t="s">
        <v>137</v>
      </c>
      <c r="C205" s="43">
        <v>235.239</v>
      </c>
      <c r="D205" s="43">
        <v>1660.085</v>
      </c>
    </row>
    <row r="206" spans="1:4" x14ac:dyDescent="0.25">
      <c r="A206" s="185"/>
      <c r="B206" s="44" t="s">
        <v>133</v>
      </c>
      <c r="C206" s="45">
        <f>SUM(C201:C205)</f>
        <v>4303.29</v>
      </c>
      <c r="D206" s="45">
        <f>SUM(D201:D205)</f>
        <v>28270.232999999997</v>
      </c>
    </row>
    <row r="207" spans="1:4" ht="15" customHeight="1" x14ac:dyDescent="0.25">
      <c r="A207" s="184" t="s">
        <v>234</v>
      </c>
      <c r="B207" s="42" t="s">
        <v>149</v>
      </c>
      <c r="C207" s="43">
        <v>14.97</v>
      </c>
      <c r="D207" s="43">
        <v>19.669</v>
      </c>
    </row>
    <row r="208" spans="1:4" ht="15" customHeight="1" x14ac:dyDescent="0.25">
      <c r="A208" s="208"/>
      <c r="B208" s="42" t="s">
        <v>147</v>
      </c>
      <c r="C208" s="43">
        <v>1.72</v>
      </c>
      <c r="D208" s="43">
        <v>19.873000000000001</v>
      </c>
    </row>
    <row r="209" spans="1:4" x14ac:dyDescent="0.25">
      <c r="A209" s="208"/>
      <c r="B209" s="44" t="s">
        <v>133</v>
      </c>
      <c r="C209" s="45">
        <f>SUM(C207:C208)</f>
        <v>16.690000000000001</v>
      </c>
      <c r="D209" s="45">
        <f>SUM(D207:D208)</f>
        <v>39.542000000000002</v>
      </c>
    </row>
    <row r="210" spans="1:4" ht="15" customHeight="1" x14ac:dyDescent="0.25">
      <c r="A210" s="184" t="s">
        <v>235</v>
      </c>
      <c r="B210" s="42" t="s">
        <v>152</v>
      </c>
      <c r="C210" s="43">
        <v>10489.725</v>
      </c>
      <c r="D210" s="43">
        <v>10058.339</v>
      </c>
    </row>
    <row r="211" spans="1:4" x14ac:dyDescent="0.25">
      <c r="A211" s="208"/>
      <c r="B211" s="42" t="s">
        <v>175</v>
      </c>
      <c r="C211" s="43">
        <v>10325.522999999999</v>
      </c>
      <c r="D211" s="43">
        <v>8963.357</v>
      </c>
    </row>
    <row r="212" spans="1:4" x14ac:dyDescent="0.25">
      <c r="A212" s="208"/>
      <c r="B212" s="42" t="s">
        <v>162</v>
      </c>
      <c r="C212" s="43">
        <v>6691.2550000000001</v>
      </c>
      <c r="D212" s="43">
        <v>6606.4709999999995</v>
      </c>
    </row>
    <row r="213" spans="1:4" x14ac:dyDescent="0.25">
      <c r="A213" s="208"/>
      <c r="B213" s="42" t="s">
        <v>135</v>
      </c>
      <c r="C213" s="43">
        <v>6656.0219999999999</v>
      </c>
      <c r="D213" s="43">
        <v>4421.0910000000003</v>
      </c>
    </row>
    <row r="214" spans="1:4" x14ac:dyDescent="0.25">
      <c r="A214" s="208"/>
      <c r="B214" s="42" t="s">
        <v>137</v>
      </c>
      <c r="C214" s="43">
        <v>6551.2569999999996</v>
      </c>
      <c r="D214" s="43">
        <v>5018.8469999999998</v>
      </c>
    </row>
    <row r="215" spans="1:4" x14ac:dyDescent="0.25">
      <c r="A215" s="185"/>
      <c r="B215" s="44" t="s">
        <v>133</v>
      </c>
      <c r="C215" s="45">
        <f>SUM(C210:C214)</f>
        <v>40713.781999999999</v>
      </c>
      <c r="D215" s="45">
        <f>SUM(D210:D214)</f>
        <v>35068.105000000003</v>
      </c>
    </row>
    <row r="216" spans="1:4" ht="15" customHeight="1" x14ac:dyDescent="0.25">
      <c r="A216" s="184" t="s">
        <v>236</v>
      </c>
      <c r="B216" s="42" t="s">
        <v>135</v>
      </c>
      <c r="C216" s="43">
        <v>6248.8649999999998</v>
      </c>
      <c r="D216" s="43">
        <v>4721.5169999999998</v>
      </c>
    </row>
    <row r="217" spans="1:4" x14ac:dyDescent="0.25">
      <c r="A217" s="208"/>
      <c r="B217" s="42" t="s">
        <v>162</v>
      </c>
      <c r="C217" s="43">
        <v>67.328999999999994</v>
      </c>
      <c r="D217" s="43">
        <v>230.54300000000001</v>
      </c>
    </row>
    <row r="218" spans="1:4" x14ac:dyDescent="0.25">
      <c r="A218" s="208"/>
      <c r="B218" s="42" t="s">
        <v>143</v>
      </c>
      <c r="C218" s="43">
        <v>36</v>
      </c>
      <c r="D218" s="43">
        <v>95.491</v>
      </c>
    </row>
    <row r="219" spans="1:4" x14ac:dyDescent="0.25">
      <c r="A219" s="208"/>
      <c r="B219" s="42" t="s">
        <v>177</v>
      </c>
      <c r="C219" s="43">
        <v>18.309999999999999</v>
      </c>
      <c r="D219" s="43">
        <v>22.248000000000001</v>
      </c>
    </row>
    <row r="220" spans="1:4" x14ac:dyDescent="0.25">
      <c r="A220" s="208"/>
      <c r="B220" s="42" t="s">
        <v>137</v>
      </c>
      <c r="C220" s="43">
        <v>5.9850000000000003</v>
      </c>
      <c r="D220" s="43">
        <v>11.814</v>
      </c>
    </row>
    <row r="221" spans="1:4" x14ac:dyDescent="0.25">
      <c r="A221" s="185"/>
      <c r="B221" s="44" t="s">
        <v>133</v>
      </c>
      <c r="C221" s="45">
        <f>SUM(C216:C220)</f>
        <v>6376.4889999999996</v>
      </c>
      <c r="D221" s="45">
        <f>SUM(D216:D220)</f>
        <v>5081.6129999999994</v>
      </c>
    </row>
    <row r="222" spans="1:4" x14ac:dyDescent="0.25">
      <c r="A222" s="184" t="s">
        <v>237</v>
      </c>
      <c r="B222" s="42" t="s">
        <v>164</v>
      </c>
      <c r="C222" s="43">
        <v>4860.6509999999998</v>
      </c>
      <c r="D222" s="43">
        <v>2665.4879999999998</v>
      </c>
    </row>
    <row r="223" spans="1:4" ht="15" customHeight="1" x14ac:dyDescent="0.25">
      <c r="A223" s="208"/>
      <c r="B223" s="42" t="s">
        <v>145</v>
      </c>
      <c r="C223" s="43">
        <v>0.21099999999999999</v>
      </c>
      <c r="D223" s="43">
        <v>3.8330000000000002</v>
      </c>
    </row>
    <row r="224" spans="1:4" ht="15" customHeight="1" x14ac:dyDescent="0.25">
      <c r="A224" s="208"/>
      <c r="B224" s="42" t="s">
        <v>147</v>
      </c>
      <c r="C224" s="43">
        <v>0.11</v>
      </c>
      <c r="D224" s="43">
        <v>3.899</v>
      </c>
    </row>
    <row r="225" spans="1:4" x14ac:dyDescent="0.25">
      <c r="A225" s="208"/>
      <c r="B225" s="42" t="s">
        <v>161</v>
      </c>
      <c r="C225" s="43">
        <v>2.7E-2</v>
      </c>
      <c r="D225" s="43">
        <v>1.1619999999999999</v>
      </c>
    </row>
    <row r="226" spans="1:4" x14ac:dyDescent="0.25">
      <c r="A226" s="208"/>
      <c r="B226" s="42" t="s">
        <v>152</v>
      </c>
      <c r="C226" s="43">
        <v>0.01</v>
      </c>
      <c r="D226" s="43">
        <v>0.81200000000000006</v>
      </c>
    </row>
    <row r="227" spans="1:4" x14ac:dyDescent="0.25">
      <c r="A227" s="208"/>
      <c r="B227" s="44" t="s">
        <v>133</v>
      </c>
      <c r="C227" s="45">
        <f>SUM(C222:C226)</f>
        <v>4861.009</v>
      </c>
      <c r="D227" s="45">
        <f>SUM(D222:D226)</f>
        <v>2675.1939999999995</v>
      </c>
    </row>
    <row r="228" spans="1:4" ht="15" customHeight="1" x14ac:dyDescent="0.25">
      <c r="A228" s="184" t="s">
        <v>238</v>
      </c>
      <c r="B228" s="42" t="s">
        <v>149</v>
      </c>
      <c r="C228" s="43">
        <v>21.888999999999999</v>
      </c>
      <c r="D228" s="43">
        <v>39.323</v>
      </c>
    </row>
    <row r="229" spans="1:4" x14ac:dyDescent="0.25">
      <c r="A229" s="208"/>
      <c r="B229" s="42" t="s">
        <v>143</v>
      </c>
      <c r="C229" s="43">
        <v>0.378</v>
      </c>
      <c r="D229" s="43">
        <v>9.5890000000000004</v>
      </c>
    </row>
    <row r="230" spans="1:4" x14ac:dyDescent="0.25">
      <c r="A230" s="208"/>
      <c r="B230" s="42" t="s">
        <v>183</v>
      </c>
      <c r="C230" s="43">
        <v>2.1000000000000001E-2</v>
      </c>
      <c r="D230" s="43">
        <v>3.4630000000000001</v>
      </c>
    </row>
    <row r="231" spans="1:4" x14ac:dyDescent="0.25">
      <c r="A231" s="208"/>
      <c r="B231" s="42" t="s">
        <v>147</v>
      </c>
      <c r="C231" s="43">
        <v>7.0000000000000001E-3</v>
      </c>
      <c r="D231" s="43">
        <v>0.217</v>
      </c>
    </row>
    <row r="232" spans="1:4" x14ac:dyDescent="0.25">
      <c r="A232" s="208"/>
      <c r="B232" s="42" t="s">
        <v>154</v>
      </c>
      <c r="C232" s="43">
        <v>5.0000000000000001E-3</v>
      </c>
      <c r="D232" s="43">
        <v>7.8E-2</v>
      </c>
    </row>
    <row r="233" spans="1:4" x14ac:dyDescent="0.25">
      <c r="A233" s="185"/>
      <c r="B233" s="44" t="s">
        <v>133</v>
      </c>
      <c r="C233" s="45">
        <f>SUM(C228:C232)</f>
        <v>22.3</v>
      </c>
      <c r="D233" s="45">
        <f>SUM(D228:D232)</f>
        <v>52.67</v>
      </c>
    </row>
    <row r="234" spans="1:4" ht="15" customHeight="1" x14ac:dyDescent="0.25">
      <c r="A234" s="184" t="s">
        <v>239</v>
      </c>
      <c r="B234" s="42" t="s">
        <v>152</v>
      </c>
      <c r="C234" s="43">
        <v>45493.286</v>
      </c>
      <c r="D234" s="43">
        <v>41099.874000000003</v>
      </c>
    </row>
    <row r="235" spans="1:4" x14ac:dyDescent="0.25">
      <c r="A235" s="208"/>
      <c r="B235" s="42" t="s">
        <v>132</v>
      </c>
      <c r="C235" s="43">
        <v>10046.974</v>
      </c>
      <c r="D235" s="43">
        <v>9658.7549999999992</v>
      </c>
    </row>
    <row r="236" spans="1:4" x14ac:dyDescent="0.25">
      <c r="A236" s="208"/>
      <c r="B236" s="42" t="s">
        <v>149</v>
      </c>
      <c r="C236" s="43">
        <v>7475.0730000000003</v>
      </c>
      <c r="D236" s="43">
        <v>6971.6930000000002</v>
      </c>
    </row>
    <row r="237" spans="1:4" x14ac:dyDescent="0.25">
      <c r="A237" s="208"/>
      <c r="B237" s="42" t="s">
        <v>142</v>
      </c>
      <c r="C237" s="43">
        <v>1151.9179999999999</v>
      </c>
      <c r="D237" s="43">
        <v>966.23500000000001</v>
      </c>
    </row>
    <row r="238" spans="1:4" x14ac:dyDescent="0.25">
      <c r="A238" s="208"/>
      <c r="B238" s="42" t="s">
        <v>177</v>
      </c>
      <c r="C238" s="43">
        <v>369.47899999999998</v>
      </c>
      <c r="D238" s="43">
        <v>367.33600000000001</v>
      </c>
    </row>
    <row r="239" spans="1:4" x14ac:dyDescent="0.25">
      <c r="A239" s="185"/>
      <c r="B239" s="44" t="s">
        <v>133</v>
      </c>
      <c r="C239" s="45">
        <f>SUM(C234:C238)</f>
        <v>64536.729999999996</v>
      </c>
      <c r="D239" s="45">
        <f>SUM(D234:D238)</f>
        <v>59063.893000000004</v>
      </c>
    </row>
    <row r="240" spans="1:4" x14ac:dyDescent="0.25">
      <c r="A240" s="184" t="s">
        <v>240</v>
      </c>
      <c r="B240" s="42" t="s">
        <v>149</v>
      </c>
      <c r="C240" s="43">
        <v>266496.20500000002</v>
      </c>
      <c r="D240" s="43">
        <v>222005.69</v>
      </c>
    </row>
    <row r="241" spans="1:4" x14ac:dyDescent="0.25">
      <c r="A241" s="208"/>
      <c r="B241" s="42" t="s">
        <v>132</v>
      </c>
      <c r="C241" s="43">
        <v>98741.165999999997</v>
      </c>
      <c r="D241" s="43">
        <v>84890.464999999997</v>
      </c>
    </row>
    <row r="242" spans="1:4" x14ac:dyDescent="0.25">
      <c r="A242" s="208"/>
      <c r="B242" s="42" t="s">
        <v>162</v>
      </c>
      <c r="C242" s="43">
        <v>74888.58</v>
      </c>
      <c r="D242" s="43">
        <v>65270.559000000001</v>
      </c>
    </row>
    <row r="243" spans="1:4" x14ac:dyDescent="0.25">
      <c r="A243" s="208"/>
      <c r="B243" s="42" t="s">
        <v>130</v>
      </c>
      <c r="C243" s="43">
        <v>59726.703999999998</v>
      </c>
      <c r="D243" s="43">
        <v>50785.747000000003</v>
      </c>
    </row>
    <row r="244" spans="1:4" ht="15" customHeight="1" x14ac:dyDescent="0.25">
      <c r="A244" s="208"/>
      <c r="B244" s="42" t="s">
        <v>177</v>
      </c>
      <c r="C244" s="43">
        <v>23238.812000000002</v>
      </c>
      <c r="D244" s="43">
        <v>20343.681</v>
      </c>
    </row>
    <row r="245" spans="1:4" x14ac:dyDescent="0.25">
      <c r="A245" s="185"/>
      <c r="B245" s="44" t="s">
        <v>133</v>
      </c>
      <c r="C245" s="45">
        <f>SUM(C240:C244)</f>
        <v>523091.467</v>
      </c>
      <c r="D245" s="45">
        <f>SUM(D240:D244)</f>
        <v>443296.14199999999</v>
      </c>
    </row>
    <row r="246" spans="1:4" ht="15" customHeight="1" x14ac:dyDescent="0.25">
      <c r="A246" s="184" t="s">
        <v>241</v>
      </c>
      <c r="B246" s="42" t="s">
        <v>143</v>
      </c>
      <c r="C246" s="43">
        <v>422841.61200000002</v>
      </c>
      <c r="D246" s="43">
        <v>384194.92700000003</v>
      </c>
    </row>
    <row r="247" spans="1:4" x14ac:dyDescent="0.25">
      <c r="A247" s="208"/>
      <c r="B247" s="42" t="s">
        <v>152</v>
      </c>
      <c r="C247" s="43">
        <v>254099.75599999999</v>
      </c>
      <c r="D247" s="43">
        <v>230876.804</v>
      </c>
    </row>
    <row r="248" spans="1:4" x14ac:dyDescent="0.25">
      <c r="A248" s="208"/>
      <c r="B248" s="42" t="s">
        <v>278</v>
      </c>
      <c r="C248" s="43">
        <v>82055.532000000007</v>
      </c>
      <c r="D248" s="43">
        <v>71126.646999999997</v>
      </c>
    </row>
    <row r="249" spans="1:4" x14ac:dyDescent="0.25">
      <c r="A249" s="208"/>
      <c r="B249" s="42" t="s">
        <v>164</v>
      </c>
      <c r="C249" s="43">
        <v>39456.493999999999</v>
      </c>
      <c r="D249" s="43">
        <v>35256.087</v>
      </c>
    </row>
    <row r="250" spans="1:4" x14ac:dyDescent="0.25">
      <c r="A250" s="208"/>
      <c r="B250" s="42" t="s">
        <v>417</v>
      </c>
      <c r="C250" s="43">
        <v>31435.375</v>
      </c>
      <c r="D250" s="43">
        <v>28434.423999999999</v>
      </c>
    </row>
    <row r="251" spans="1:4" x14ac:dyDescent="0.25">
      <c r="A251" s="185"/>
      <c r="B251" s="44" t="s">
        <v>133</v>
      </c>
      <c r="C251" s="45">
        <f>SUM(C246:C250)</f>
        <v>829888.76899999997</v>
      </c>
      <c r="D251" s="45">
        <f>SUM(D246:D250)</f>
        <v>749888.88900000008</v>
      </c>
    </row>
    <row r="252" spans="1:4" ht="15" customHeight="1" x14ac:dyDescent="0.25">
      <c r="A252" s="184" t="s">
        <v>242</v>
      </c>
      <c r="B252" s="42" t="s">
        <v>135</v>
      </c>
      <c r="C252" s="43">
        <v>208384.389</v>
      </c>
      <c r="D252" s="43">
        <v>58878.061999999998</v>
      </c>
    </row>
    <row r="253" spans="1:4" x14ac:dyDescent="0.25">
      <c r="A253" s="208"/>
      <c r="B253" s="42" t="s">
        <v>154</v>
      </c>
      <c r="C253" s="43">
        <v>134793.56400000001</v>
      </c>
      <c r="D253" s="43">
        <v>37692.421999999999</v>
      </c>
    </row>
    <row r="254" spans="1:4" ht="15" customHeight="1" x14ac:dyDescent="0.25">
      <c r="A254" s="208"/>
      <c r="B254" s="42" t="s">
        <v>139</v>
      </c>
      <c r="C254" s="43">
        <v>107007.834</v>
      </c>
      <c r="D254" s="43">
        <v>28874.071</v>
      </c>
    </row>
    <row r="255" spans="1:4" x14ac:dyDescent="0.25">
      <c r="A255" s="208"/>
      <c r="B255" s="42" t="s">
        <v>129</v>
      </c>
      <c r="C255" s="43">
        <v>41746.411</v>
      </c>
      <c r="D255" s="43">
        <v>13536.279</v>
      </c>
    </row>
    <row r="256" spans="1:4" x14ac:dyDescent="0.25">
      <c r="A256" s="208"/>
      <c r="B256" s="42" t="s">
        <v>147</v>
      </c>
      <c r="C256" s="43">
        <v>26185.850999999999</v>
      </c>
      <c r="D256" s="43">
        <v>6893.83</v>
      </c>
    </row>
    <row r="257" spans="1:4" x14ac:dyDescent="0.25">
      <c r="A257" s="185"/>
      <c r="B257" s="44" t="s">
        <v>133</v>
      </c>
      <c r="C257" s="45">
        <f>SUM(C252:C256)</f>
        <v>518118.04900000006</v>
      </c>
      <c r="D257" s="45">
        <f>SUM(D252:D256)</f>
        <v>145874.66399999999</v>
      </c>
    </row>
    <row r="258" spans="1:4" ht="15" customHeight="1" x14ac:dyDescent="0.25">
      <c r="A258" s="184" t="s">
        <v>243</v>
      </c>
      <c r="B258" s="42" t="s">
        <v>154</v>
      </c>
      <c r="C258" s="43">
        <v>20078.78</v>
      </c>
      <c r="D258" s="43">
        <v>15248.019</v>
      </c>
    </row>
    <row r="259" spans="1:4" x14ac:dyDescent="0.25">
      <c r="A259" s="208"/>
      <c r="B259" s="42" t="s">
        <v>175</v>
      </c>
      <c r="C259" s="43">
        <v>17760.565999999999</v>
      </c>
      <c r="D259" s="43">
        <v>14407.767</v>
      </c>
    </row>
    <row r="260" spans="1:4" x14ac:dyDescent="0.25">
      <c r="A260" s="208"/>
      <c r="B260" s="42" t="s">
        <v>135</v>
      </c>
      <c r="C260" s="43">
        <v>14754.019</v>
      </c>
      <c r="D260" s="43">
        <v>10490.126</v>
      </c>
    </row>
    <row r="261" spans="1:4" x14ac:dyDescent="0.25">
      <c r="A261" s="208"/>
      <c r="B261" s="42" t="s">
        <v>134</v>
      </c>
      <c r="C261" s="43">
        <v>4117.768</v>
      </c>
      <c r="D261" s="43">
        <v>3279.4479999999999</v>
      </c>
    </row>
    <row r="262" spans="1:4" x14ac:dyDescent="0.25">
      <c r="A262" s="208"/>
      <c r="B262" s="42" t="s">
        <v>177</v>
      </c>
      <c r="C262" s="43">
        <v>2498.9560000000001</v>
      </c>
      <c r="D262" s="43">
        <v>2078.0880000000002</v>
      </c>
    </row>
    <row r="263" spans="1:4" x14ac:dyDescent="0.25">
      <c r="A263" s="185"/>
      <c r="B263" s="44" t="s">
        <v>133</v>
      </c>
      <c r="C263" s="45">
        <f>SUM(C258:C262)</f>
        <v>59210.089</v>
      </c>
      <c r="D263" s="45">
        <f>SUM(D258:D262)</f>
        <v>45503.447999999997</v>
      </c>
    </row>
    <row r="264" spans="1:4" ht="15" customHeight="1" x14ac:dyDescent="0.25">
      <c r="A264" s="184" t="s">
        <v>244</v>
      </c>
      <c r="B264" s="42" t="s">
        <v>129</v>
      </c>
      <c r="C264" s="43">
        <v>1674.732</v>
      </c>
      <c r="D264" s="43">
        <v>3589.5140000000001</v>
      </c>
    </row>
    <row r="265" spans="1:4" x14ac:dyDescent="0.25">
      <c r="A265" s="208"/>
      <c r="B265" s="42" t="s">
        <v>132</v>
      </c>
      <c r="C265" s="43">
        <v>977.45</v>
      </c>
      <c r="D265" s="43">
        <v>1932.989</v>
      </c>
    </row>
    <row r="266" spans="1:4" x14ac:dyDescent="0.25">
      <c r="A266" s="208"/>
      <c r="B266" s="42" t="s">
        <v>152</v>
      </c>
      <c r="C266" s="43">
        <v>922.24699999999996</v>
      </c>
      <c r="D266" s="43">
        <v>1938.85</v>
      </c>
    </row>
    <row r="267" spans="1:4" x14ac:dyDescent="0.25">
      <c r="A267" s="208"/>
      <c r="B267" s="42" t="s">
        <v>175</v>
      </c>
      <c r="C267" s="43">
        <v>468.46</v>
      </c>
      <c r="D267" s="43">
        <v>880.279</v>
      </c>
    </row>
    <row r="268" spans="1:4" x14ac:dyDescent="0.25">
      <c r="A268" s="208"/>
      <c r="B268" s="42" t="s">
        <v>162</v>
      </c>
      <c r="C268" s="43">
        <v>196.52199999999999</v>
      </c>
      <c r="D268" s="43">
        <v>655.16600000000005</v>
      </c>
    </row>
    <row r="269" spans="1:4" x14ac:dyDescent="0.25">
      <c r="A269" s="185"/>
      <c r="B269" s="44" t="s">
        <v>133</v>
      </c>
      <c r="C269" s="45">
        <f>SUM(C264:C268)</f>
        <v>4239.4110000000001</v>
      </c>
      <c r="D269" s="45">
        <f>SUM(D264:D268)</f>
        <v>8996.7980000000007</v>
      </c>
    </row>
    <row r="270" spans="1:4" ht="15" customHeight="1" x14ac:dyDescent="0.25">
      <c r="A270" s="184" t="s">
        <v>245</v>
      </c>
      <c r="B270" s="42" t="s">
        <v>175</v>
      </c>
      <c r="C270" s="43">
        <v>12062.902</v>
      </c>
      <c r="D270" s="43">
        <v>13054.209000000001</v>
      </c>
    </row>
    <row r="271" spans="1:4" x14ac:dyDescent="0.25">
      <c r="A271" s="208"/>
      <c r="B271" s="42" t="s">
        <v>154</v>
      </c>
      <c r="C271" s="43">
        <v>7886.4409999999998</v>
      </c>
      <c r="D271" s="43">
        <v>7833.5259999999998</v>
      </c>
    </row>
    <row r="272" spans="1:4" x14ac:dyDescent="0.25">
      <c r="A272" s="208"/>
      <c r="B272" s="42" t="s">
        <v>135</v>
      </c>
      <c r="C272" s="43">
        <v>5079.848</v>
      </c>
      <c r="D272" s="43">
        <v>4590.3239999999996</v>
      </c>
    </row>
    <row r="273" spans="1:4" x14ac:dyDescent="0.25">
      <c r="A273" s="208"/>
      <c r="B273" s="42" t="s">
        <v>177</v>
      </c>
      <c r="C273" s="43">
        <v>1576.181</v>
      </c>
      <c r="D273" s="43">
        <v>1721.934</v>
      </c>
    </row>
    <row r="274" spans="1:4" x14ac:dyDescent="0.25">
      <c r="A274" s="208"/>
      <c r="B274" s="42" t="s">
        <v>174</v>
      </c>
      <c r="C274" s="43">
        <v>1078.76</v>
      </c>
      <c r="D274" s="43">
        <v>1250.6959999999999</v>
      </c>
    </row>
    <row r="275" spans="1:4" x14ac:dyDescent="0.25">
      <c r="A275" s="185"/>
      <c r="B275" s="44" t="s">
        <v>133</v>
      </c>
      <c r="C275" s="45">
        <f>SUM(C270:C274)</f>
        <v>27684.131999999998</v>
      </c>
      <c r="D275" s="45">
        <f>SUM(D270:D274)</f>
        <v>28450.689000000002</v>
      </c>
    </row>
    <row r="276" spans="1:4" ht="15" customHeight="1" x14ac:dyDescent="0.25">
      <c r="A276" s="184" t="s">
        <v>246</v>
      </c>
      <c r="B276" s="42" t="s">
        <v>139</v>
      </c>
      <c r="C276" s="43">
        <v>329822.97600000002</v>
      </c>
      <c r="D276" s="43">
        <v>189725.103</v>
      </c>
    </row>
    <row r="277" spans="1:4" x14ac:dyDescent="0.25">
      <c r="A277" s="208"/>
      <c r="B277" s="42" t="s">
        <v>143</v>
      </c>
      <c r="C277" s="43">
        <v>107967.86599999999</v>
      </c>
      <c r="D277" s="43">
        <v>70735.589000000007</v>
      </c>
    </row>
    <row r="278" spans="1:4" x14ac:dyDescent="0.25">
      <c r="A278" s="208"/>
      <c r="B278" s="42" t="s">
        <v>174</v>
      </c>
      <c r="C278" s="43">
        <v>42134.074000000001</v>
      </c>
      <c r="D278" s="43">
        <v>25203.076000000001</v>
      </c>
    </row>
    <row r="279" spans="1:4" x14ac:dyDescent="0.25">
      <c r="A279" s="208"/>
      <c r="B279" s="42" t="s">
        <v>129</v>
      </c>
      <c r="C279" s="43">
        <v>20424.358</v>
      </c>
      <c r="D279" s="43">
        <v>13666.973</v>
      </c>
    </row>
    <row r="280" spans="1:4" x14ac:dyDescent="0.25">
      <c r="A280" s="208"/>
      <c r="B280" s="42" t="s">
        <v>162</v>
      </c>
      <c r="C280" s="43">
        <v>7946.6629999999996</v>
      </c>
      <c r="D280" s="43">
        <v>5163.6679999999997</v>
      </c>
    </row>
    <row r="281" spans="1:4" x14ac:dyDescent="0.25">
      <c r="A281" s="185"/>
      <c r="B281" s="44" t="s">
        <v>133</v>
      </c>
      <c r="C281" s="45">
        <f>SUM(C276:C280)</f>
        <v>508295.93700000003</v>
      </c>
      <c r="D281" s="45">
        <f>SUM(D276:D280)</f>
        <v>304494.40900000004</v>
      </c>
    </row>
    <row r="282" spans="1:4" ht="15" customHeight="1" x14ac:dyDescent="0.25">
      <c r="A282" s="184" t="s">
        <v>247</v>
      </c>
      <c r="B282" s="42" t="s">
        <v>132</v>
      </c>
      <c r="C282" s="43">
        <v>57392.436999999998</v>
      </c>
      <c r="D282" s="43">
        <v>57913.292999999998</v>
      </c>
    </row>
    <row r="283" spans="1:4" x14ac:dyDescent="0.25">
      <c r="A283" s="208"/>
      <c r="B283" s="42" t="s">
        <v>162</v>
      </c>
      <c r="C283" s="43">
        <v>2203.1149999999998</v>
      </c>
      <c r="D283" s="43">
        <v>2674.6869999999999</v>
      </c>
    </row>
    <row r="284" spans="1:4" x14ac:dyDescent="0.25">
      <c r="A284" s="208"/>
      <c r="B284" s="42" t="s">
        <v>177</v>
      </c>
      <c r="C284" s="43">
        <v>2069.6</v>
      </c>
      <c r="D284" s="43">
        <v>2093.2939999999999</v>
      </c>
    </row>
    <row r="285" spans="1:4" x14ac:dyDescent="0.25">
      <c r="A285" s="208"/>
      <c r="B285" s="42" t="s">
        <v>149</v>
      </c>
      <c r="C285" s="43">
        <v>1600.8</v>
      </c>
      <c r="D285" s="43">
        <v>1773.3009999999999</v>
      </c>
    </row>
    <row r="286" spans="1:4" x14ac:dyDescent="0.25">
      <c r="A286" s="208"/>
      <c r="B286" s="42" t="s">
        <v>154</v>
      </c>
      <c r="C286" s="43">
        <v>1319.923</v>
      </c>
      <c r="D286" s="43">
        <v>482.55900000000003</v>
      </c>
    </row>
    <row r="287" spans="1:4" x14ac:dyDescent="0.25">
      <c r="A287" s="185"/>
      <c r="B287" s="44" t="s">
        <v>133</v>
      </c>
      <c r="C287" s="45">
        <f>SUM(C282:C286)</f>
        <v>64585.875</v>
      </c>
      <c r="D287" s="45">
        <f>SUM(D282:D286)</f>
        <v>64937.133999999998</v>
      </c>
    </row>
    <row r="288" spans="1:4" ht="15" customHeight="1" x14ac:dyDescent="0.25">
      <c r="A288" s="184" t="s">
        <v>248</v>
      </c>
      <c r="B288" s="42" t="s">
        <v>162</v>
      </c>
      <c r="C288" s="43">
        <v>57.673999999999999</v>
      </c>
      <c r="D288" s="43">
        <v>111.67</v>
      </c>
    </row>
    <row r="289" spans="1:4" x14ac:dyDescent="0.25">
      <c r="A289" s="208"/>
      <c r="B289" s="42" t="s">
        <v>137</v>
      </c>
      <c r="C289" s="43">
        <v>2E-3</v>
      </c>
      <c r="D289" s="43">
        <v>1.2E-2</v>
      </c>
    </row>
    <row r="290" spans="1:4" x14ac:dyDescent="0.25">
      <c r="A290" s="208"/>
      <c r="B290" s="42" t="s">
        <v>149</v>
      </c>
      <c r="C290" s="43">
        <v>1E-3</v>
      </c>
      <c r="D290" s="43">
        <v>0.23799999999999999</v>
      </c>
    </row>
    <row r="291" spans="1:4" x14ac:dyDescent="0.25">
      <c r="A291" s="185"/>
      <c r="B291" s="44" t="s">
        <v>133</v>
      </c>
      <c r="C291" s="45">
        <f>SUM(C288:C290)</f>
        <v>57.677</v>
      </c>
      <c r="D291" s="45">
        <f>SUM(D288:D290)</f>
        <v>111.92</v>
      </c>
    </row>
    <row r="292" spans="1:4" ht="15" customHeight="1" x14ac:dyDescent="0.25">
      <c r="A292" s="184" t="s">
        <v>249</v>
      </c>
      <c r="B292" s="42" t="s">
        <v>162</v>
      </c>
      <c r="C292" s="43">
        <v>1956.4</v>
      </c>
      <c r="D292" s="43">
        <v>2397.0140000000001</v>
      </c>
    </row>
    <row r="293" spans="1:4" x14ac:dyDescent="0.25">
      <c r="A293" s="208"/>
      <c r="B293" s="42" t="s">
        <v>154</v>
      </c>
      <c r="C293" s="43">
        <v>1214.1210000000001</v>
      </c>
      <c r="D293" s="43">
        <v>1582.5260000000001</v>
      </c>
    </row>
    <row r="294" spans="1:4" x14ac:dyDescent="0.25">
      <c r="A294" s="208"/>
      <c r="B294" s="42" t="s">
        <v>177</v>
      </c>
      <c r="C294" s="43">
        <v>836.03</v>
      </c>
      <c r="D294" s="43">
        <v>1098.106</v>
      </c>
    </row>
    <row r="295" spans="1:4" x14ac:dyDescent="0.25">
      <c r="A295" s="208"/>
      <c r="B295" s="42" t="s">
        <v>143</v>
      </c>
      <c r="C295" s="43">
        <v>471.72</v>
      </c>
      <c r="D295" s="43">
        <v>879.38499999999999</v>
      </c>
    </row>
    <row r="296" spans="1:4" x14ac:dyDescent="0.25">
      <c r="A296" s="208"/>
      <c r="B296" s="42" t="s">
        <v>132</v>
      </c>
      <c r="C296" s="43">
        <v>75.790000000000006</v>
      </c>
      <c r="D296" s="43">
        <v>120.122</v>
      </c>
    </row>
    <row r="297" spans="1:4" x14ac:dyDescent="0.25">
      <c r="A297" s="185"/>
      <c r="B297" s="44" t="s">
        <v>133</v>
      </c>
      <c r="C297" s="45">
        <f>SUM(C292:C296)</f>
        <v>4554.0610000000006</v>
      </c>
      <c r="D297" s="45">
        <f>SUM(D292:D296)</f>
        <v>6077.1530000000002</v>
      </c>
    </row>
    <row r="298" spans="1:4" ht="15" customHeight="1" x14ac:dyDescent="0.25">
      <c r="A298" s="184" t="s">
        <v>250</v>
      </c>
      <c r="B298" s="42" t="s">
        <v>149</v>
      </c>
      <c r="C298" s="43">
        <v>34522.127</v>
      </c>
      <c r="D298" s="43">
        <v>47143.072999999997</v>
      </c>
    </row>
    <row r="299" spans="1:4" x14ac:dyDescent="0.25">
      <c r="A299" s="208"/>
      <c r="B299" s="42" t="s">
        <v>134</v>
      </c>
      <c r="C299" s="43">
        <v>7672.4449999999997</v>
      </c>
      <c r="D299" s="43">
        <v>10016.385</v>
      </c>
    </row>
    <row r="300" spans="1:4" x14ac:dyDescent="0.25">
      <c r="A300" s="208"/>
      <c r="B300" s="42" t="s">
        <v>154</v>
      </c>
      <c r="C300" s="43">
        <v>2662.61</v>
      </c>
      <c r="D300" s="43">
        <v>3548.431</v>
      </c>
    </row>
    <row r="301" spans="1:4" x14ac:dyDescent="0.25">
      <c r="A301" s="208"/>
      <c r="B301" s="42" t="s">
        <v>159</v>
      </c>
      <c r="C301" s="43">
        <v>596.79999999999995</v>
      </c>
      <c r="D301" s="43">
        <v>922.77700000000004</v>
      </c>
    </row>
    <row r="302" spans="1:4" x14ac:dyDescent="0.25">
      <c r="A302" s="208"/>
      <c r="B302" s="42" t="s">
        <v>161</v>
      </c>
      <c r="C302" s="43">
        <v>76.22</v>
      </c>
      <c r="D302" s="43">
        <v>94.778999999999996</v>
      </c>
    </row>
    <row r="303" spans="1:4" x14ac:dyDescent="0.25">
      <c r="A303" s="185"/>
      <c r="B303" s="44" t="s">
        <v>133</v>
      </c>
      <c r="C303" s="45">
        <f>SUM(C298:C302)</f>
        <v>45530.202000000005</v>
      </c>
      <c r="D303" s="45">
        <f>SUM(D298:D302)</f>
        <v>61725.445</v>
      </c>
    </row>
    <row r="304" spans="1:4" ht="15" customHeight="1" x14ac:dyDescent="0.25">
      <c r="A304" s="184" t="s">
        <v>251</v>
      </c>
      <c r="B304" s="42" t="s">
        <v>149</v>
      </c>
      <c r="C304" s="43">
        <v>14335.764999999999</v>
      </c>
      <c r="D304" s="43">
        <v>20278.154999999999</v>
      </c>
    </row>
    <row r="305" spans="1:4" x14ac:dyDescent="0.25">
      <c r="A305" s="208"/>
      <c r="B305" s="42" t="s">
        <v>175</v>
      </c>
      <c r="C305" s="43">
        <v>2086.5700000000002</v>
      </c>
      <c r="D305" s="43">
        <v>3287.18</v>
      </c>
    </row>
    <row r="306" spans="1:4" x14ac:dyDescent="0.25">
      <c r="A306" s="208"/>
      <c r="B306" s="42" t="s">
        <v>174</v>
      </c>
      <c r="C306" s="43">
        <v>643.70799999999997</v>
      </c>
      <c r="D306" s="43">
        <v>1342.3979999999999</v>
      </c>
    </row>
    <row r="307" spans="1:4" x14ac:dyDescent="0.25">
      <c r="A307" s="208"/>
      <c r="B307" s="42" t="s">
        <v>159</v>
      </c>
      <c r="C307" s="43">
        <v>435.62</v>
      </c>
      <c r="D307" s="43">
        <v>473.72899999999998</v>
      </c>
    </row>
    <row r="308" spans="1:4" x14ac:dyDescent="0.25">
      <c r="A308" s="208"/>
      <c r="B308" s="42" t="s">
        <v>143</v>
      </c>
      <c r="C308" s="43">
        <v>416.238</v>
      </c>
      <c r="D308" s="43">
        <v>1402.9870000000001</v>
      </c>
    </row>
    <row r="309" spans="1:4" x14ac:dyDescent="0.25">
      <c r="A309" s="185"/>
      <c r="B309" s="44" t="s">
        <v>133</v>
      </c>
      <c r="C309" s="45">
        <f>SUM(C304:C308)</f>
        <v>17917.900999999998</v>
      </c>
      <c r="D309" s="45">
        <f>SUM(D304:D308)</f>
        <v>26784.449000000001</v>
      </c>
    </row>
    <row r="310" spans="1:4" ht="15" customHeight="1" x14ac:dyDescent="0.25">
      <c r="A310" s="184" t="s">
        <v>252</v>
      </c>
      <c r="B310" s="42" t="s">
        <v>132</v>
      </c>
      <c r="C310" s="43">
        <v>94000.372000000003</v>
      </c>
      <c r="D310" s="43">
        <v>168561.76300000001</v>
      </c>
    </row>
    <row r="311" spans="1:4" x14ac:dyDescent="0.25">
      <c r="A311" s="208"/>
      <c r="B311" s="42" t="s">
        <v>149</v>
      </c>
      <c r="C311" s="43">
        <v>89471.914000000004</v>
      </c>
      <c r="D311" s="43">
        <v>160958.58300000001</v>
      </c>
    </row>
    <row r="312" spans="1:4" x14ac:dyDescent="0.25">
      <c r="A312" s="208"/>
      <c r="B312" s="42" t="s">
        <v>162</v>
      </c>
      <c r="C312" s="43">
        <v>36315.934000000001</v>
      </c>
      <c r="D312" s="43">
        <v>58432.567999999999</v>
      </c>
    </row>
    <row r="313" spans="1:4" x14ac:dyDescent="0.25">
      <c r="A313" s="208"/>
      <c r="B313" s="42" t="s">
        <v>154</v>
      </c>
      <c r="C313" s="43">
        <v>24934.546999999999</v>
      </c>
      <c r="D313" s="43">
        <v>46682.714</v>
      </c>
    </row>
    <row r="314" spans="1:4" x14ac:dyDescent="0.25">
      <c r="A314" s="208"/>
      <c r="B314" s="42" t="s">
        <v>135</v>
      </c>
      <c r="C314" s="43">
        <v>11590.61</v>
      </c>
      <c r="D314" s="43">
        <v>17461.026000000002</v>
      </c>
    </row>
    <row r="315" spans="1:4" x14ac:dyDescent="0.25">
      <c r="A315" s="185"/>
      <c r="B315" s="44" t="s">
        <v>133</v>
      </c>
      <c r="C315" s="45">
        <f>SUM(C310:C314)</f>
        <v>256313.37700000004</v>
      </c>
      <c r="D315" s="45">
        <f>SUM(D310:D314)</f>
        <v>452096.65399999998</v>
      </c>
    </row>
    <row r="316" spans="1:4" ht="15" customHeight="1" x14ac:dyDescent="0.25">
      <c r="A316" s="184" t="s">
        <v>267</v>
      </c>
      <c r="B316" s="42" t="s">
        <v>135</v>
      </c>
      <c r="C316" s="43">
        <v>9201.3330000000005</v>
      </c>
      <c r="D316" s="43">
        <v>9982.6049999999996</v>
      </c>
    </row>
    <row r="317" spans="1:4" x14ac:dyDescent="0.25">
      <c r="A317" s="208"/>
      <c r="B317" s="42" t="s">
        <v>152</v>
      </c>
      <c r="C317" s="43">
        <v>8723.1039999999994</v>
      </c>
      <c r="D317" s="43">
        <v>10635.905000000001</v>
      </c>
    </row>
    <row r="318" spans="1:4" x14ac:dyDescent="0.25">
      <c r="A318" s="208"/>
      <c r="B318" s="42" t="s">
        <v>132</v>
      </c>
      <c r="C318" s="43">
        <v>4779.8599999999997</v>
      </c>
      <c r="D318" s="43">
        <v>5593.2740000000003</v>
      </c>
    </row>
    <row r="319" spans="1:4" x14ac:dyDescent="0.25">
      <c r="A319" s="208"/>
      <c r="B319" s="42" t="s">
        <v>149</v>
      </c>
      <c r="C319" s="43">
        <v>2528.538</v>
      </c>
      <c r="D319" s="43">
        <v>2923.8420000000001</v>
      </c>
    </row>
    <row r="320" spans="1:4" x14ac:dyDescent="0.25">
      <c r="A320" s="208"/>
      <c r="B320" s="42" t="s">
        <v>162</v>
      </c>
      <c r="C320" s="43">
        <v>2488.674</v>
      </c>
      <c r="D320" s="43">
        <v>3305.694</v>
      </c>
    </row>
    <row r="321" spans="1:4" x14ac:dyDescent="0.25">
      <c r="A321" s="185"/>
      <c r="B321" s="44" t="s">
        <v>133</v>
      </c>
      <c r="C321" s="45">
        <f>SUM(C316:C320)</f>
        <v>27721.508999999998</v>
      </c>
      <c r="D321" s="45">
        <f>SUM(D316:D320)</f>
        <v>32441.320000000003</v>
      </c>
    </row>
    <row r="322" spans="1:4" ht="15" customHeight="1" x14ac:dyDescent="0.25">
      <c r="A322" s="184" t="s">
        <v>253</v>
      </c>
      <c r="B322" s="42" t="s">
        <v>152</v>
      </c>
      <c r="C322" s="43">
        <v>24306.562999999998</v>
      </c>
      <c r="D322" s="43">
        <v>28167.456999999999</v>
      </c>
    </row>
    <row r="323" spans="1:4" x14ac:dyDescent="0.25">
      <c r="A323" s="208"/>
      <c r="B323" s="42" t="s">
        <v>162</v>
      </c>
      <c r="C323" s="43">
        <v>20275.716</v>
      </c>
      <c r="D323" s="43">
        <v>19276.672999999999</v>
      </c>
    </row>
    <row r="324" spans="1:4" x14ac:dyDescent="0.25">
      <c r="A324" s="208"/>
      <c r="B324" s="42" t="s">
        <v>135</v>
      </c>
      <c r="C324" s="43">
        <v>15406.587</v>
      </c>
      <c r="D324" s="43">
        <v>12363.807000000001</v>
      </c>
    </row>
    <row r="325" spans="1:4" x14ac:dyDescent="0.25">
      <c r="A325" s="208"/>
      <c r="B325" s="42" t="s">
        <v>149</v>
      </c>
      <c r="C325" s="43">
        <v>9481.7090000000007</v>
      </c>
      <c r="D325" s="43">
        <v>11510.369000000001</v>
      </c>
    </row>
    <row r="326" spans="1:4" x14ac:dyDescent="0.25">
      <c r="A326" s="208"/>
      <c r="B326" s="42" t="s">
        <v>132</v>
      </c>
      <c r="C326" s="43">
        <v>8291.4279999999999</v>
      </c>
      <c r="D326" s="43">
        <v>10248.877</v>
      </c>
    </row>
    <row r="327" spans="1:4" x14ac:dyDescent="0.25">
      <c r="A327" s="185"/>
      <c r="B327" s="44" t="s">
        <v>133</v>
      </c>
      <c r="C327" s="45">
        <f>SUM(C322:C326)</f>
        <v>77762.002999999997</v>
      </c>
      <c r="D327" s="45">
        <f>SUM(D322:D326)</f>
        <v>81567.18299999999</v>
      </c>
    </row>
    <row r="328" spans="1:4" ht="15" customHeight="1" x14ac:dyDescent="0.25">
      <c r="A328" s="184" t="s">
        <v>254</v>
      </c>
      <c r="B328" s="42" t="s">
        <v>147</v>
      </c>
      <c r="C328" s="43">
        <v>840.20600000000002</v>
      </c>
      <c r="D328" s="43">
        <v>1684.4690000000001</v>
      </c>
    </row>
    <row r="329" spans="1:4" x14ac:dyDescent="0.25">
      <c r="A329" s="208"/>
      <c r="B329" s="42" t="s">
        <v>145</v>
      </c>
      <c r="C329" s="43">
        <v>700.30100000000004</v>
      </c>
      <c r="D329" s="43">
        <v>1363.201</v>
      </c>
    </row>
    <row r="330" spans="1:4" x14ac:dyDescent="0.25">
      <c r="A330" s="208"/>
      <c r="B330" s="42" t="s">
        <v>162</v>
      </c>
      <c r="C330" s="43">
        <v>256.06299999999999</v>
      </c>
      <c r="D330" s="43">
        <v>760.95500000000004</v>
      </c>
    </row>
    <row r="331" spans="1:4" x14ac:dyDescent="0.25">
      <c r="A331" s="208"/>
      <c r="B331" s="42" t="s">
        <v>161</v>
      </c>
      <c r="C331" s="43">
        <v>135.62</v>
      </c>
      <c r="D331" s="43">
        <v>284.43700000000001</v>
      </c>
    </row>
    <row r="332" spans="1:4" x14ac:dyDescent="0.25">
      <c r="A332" s="208"/>
      <c r="B332" s="42" t="s">
        <v>129</v>
      </c>
      <c r="C332" s="43">
        <v>128.94999999999999</v>
      </c>
      <c r="D332" s="43">
        <v>159.501</v>
      </c>
    </row>
    <row r="333" spans="1:4" x14ac:dyDescent="0.25">
      <c r="A333" s="185"/>
      <c r="B333" s="44" t="s">
        <v>133</v>
      </c>
      <c r="C333" s="45">
        <f>SUM(C328:C332)</f>
        <v>2061.14</v>
      </c>
      <c r="D333" s="45">
        <f>SUM(D328:D332)</f>
        <v>4252.5630000000001</v>
      </c>
    </row>
    <row r="334" spans="1:4" ht="15" customHeight="1" x14ac:dyDescent="0.25">
      <c r="A334" s="184" t="s">
        <v>255</v>
      </c>
      <c r="B334" s="42" t="s">
        <v>162</v>
      </c>
      <c r="C334" s="43">
        <v>45223.112000000001</v>
      </c>
      <c r="D334" s="43">
        <v>51040.457999999999</v>
      </c>
    </row>
    <row r="335" spans="1:4" x14ac:dyDescent="0.25">
      <c r="A335" s="208"/>
      <c r="B335" s="42" t="s">
        <v>177</v>
      </c>
      <c r="C335" s="43">
        <v>9247.625</v>
      </c>
      <c r="D335" s="43">
        <v>14302.79</v>
      </c>
    </row>
    <row r="336" spans="1:4" x14ac:dyDescent="0.25">
      <c r="A336" s="208"/>
      <c r="B336" s="42" t="s">
        <v>175</v>
      </c>
      <c r="C336" s="43">
        <v>4818.5450000000001</v>
      </c>
      <c r="D336" s="43">
        <v>9864.2939999999999</v>
      </c>
    </row>
    <row r="337" spans="1:4" x14ac:dyDescent="0.25">
      <c r="A337" s="208"/>
      <c r="B337" s="42" t="s">
        <v>149</v>
      </c>
      <c r="C337" s="43">
        <v>3468.355</v>
      </c>
      <c r="D337" s="43">
        <v>9014.4230000000007</v>
      </c>
    </row>
    <row r="338" spans="1:4" x14ac:dyDescent="0.25">
      <c r="A338" s="208"/>
      <c r="B338" s="42" t="s">
        <v>147</v>
      </c>
      <c r="C338" s="43">
        <v>1007.254</v>
      </c>
      <c r="D338" s="43">
        <v>5306.3819999999996</v>
      </c>
    </row>
    <row r="339" spans="1:4" x14ac:dyDescent="0.25">
      <c r="A339" s="185"/>
      <c r="B339" s="44" t="s">
        <v>133</v>
      </c>
      <c r="C339" s="45">
        <f>SUM(C334:C338)</f>
        <v>63764.891000000003</v>
      </c>
      <c r="D339" s="45">
        <f>SUM(D334:D338)</f>
        <v>89528.346999999994</v>
      </c>
    </row>
    <row r="340" spans="1:4" ht="15" customHeight="1" x14ac:dyDescent="0.25">
      <c r="A340" s="184" t="s">
        <v>268</v>
      </c>
      <c r="B340" s="42" t="s">
        <v>162</v>
      </c>
      <c r="C340" s="43">
        <v>592.66</v>
      </c>
      <c r="D340" s="43">
        <v>792.75800000000004</v>
      </c>
    </row>
    <row r="341" spans="1:4" x14ac:dyDescent="0.25">
      <c r="A341" s="208"/>
      <c r="B341" s="42" t="s">
        <v>154</v>
      </c>
      <c r="C341" s="43">
        <v>198.017</v>
      </c>
      <c r="D341" s="43">
        <v>247.83500000000001</v>
      </c>
    </row>
    <row r="342" spans="1:4" ht="15" customHeight="1" x14ac:dyDescent="0.25">
      <c r="A342" s="208"/>
      <c r="B342" s="42" t="s">
        <v>161</v>
      </c>
      <c r="C342" s="43">
        <v>39.82</v>
      </c>
      <c r="D342" s="43">
        <v>73.86</v>
      </c>
    </row>
    <row r="343" spans="1:4" x14ac:dyDescent="0.25">
      <c r="A343" s="208"/>
      <c r="B343" s="42" t="s">
        <v>147</v>
      </c>
      <c r="C343" s="43">
        <v>20.027000000000001</v>
      </c>
      <c r="D343" s="43">
        <v>34.601999999999997</v>
      </c>
    </row>
    <row r="344" spans="1:4" ht="15" customHeight="1" x14ac:dyDescent="0.25">
      <c r="A344" s="208"/>
      <c r="B344" s="42" t="s">
        <v>145</v>
      </c>
      <c r="C344" s="43">
        <v>16</v>
      </c>
      <c r="D344" s="43">
        <v>31.681999999999999</v>
      </c>
    </row>
    <row r="345" spans="1:4" x14ac:dyDescent="0.25">
      <c r="A345" s="185"/>
      <c r="B345" s="44" t="s">
        <v>133</v>
      </c>
      <c r="C345" s="45">
        <f>SUM(C340:C344)</f>
        <v>866.524</v>
      </c>
      <c r="D345" s="45">
        <f>SUM(D340:D344)</f>
        <v>1180.7370000000001</v>
      </c>
    </row>
    <row r="346" spans="1:4" ht="15" customHeight="1" x14ac:dyDescent="0.25">
      <c r="A346" s="184" t="s">
        <v>256</v>
      </c>
      <c r="B346" s="42" t="s">
        <v>174</v>
      </c>
      <c r="C346" s="43">
        <v>9.5</v>
      </c>
      <c r="D346" s="43">
        <v>18.673999999999999</v>
      </c>
    </row>
    <row r="347" spans="1:4" ht="15" customHeight="1" x14ac:dyDescent="0.25">
      <c r="A347" s="208"/>
      <c r="B347" s="42" t="s">
        <v>137</v>
      </c>
      <c r="C347" s="43">
        <v>3.0000000000000001E-3</v>
      </c>
      <c r="D347" s="43">
        <v>1.022</v>
      </c>
    </row>
    <row r="348" spans="1:4" x14ac:dyDescent="0.25">
      <c r="A348" s="208"/>
      <c r="B348" s="44" t="s">
        <v>133</v>
      </c>
      <c r="C348" s="45">
        <f>SUM(C346)</f>
        <v>9.5</v>
      </c>
      <c r="D348" s="45">
        <f>SUM(D346)</f>
        <v>18.673999999999999</v>
      </c>
    </row>
    <row r="349" spans="1:4" ht="15" customHeight="1" x14ac:dyDescent="0.25">
      <c r="A349" s="184" t="s">
        <v>257</v>
      </c>
      <c r="B349" s="42" t="s">
        <v>162</v>
      </c>
      <c r="C349" s="43">
        <v>686.37800000000004</v>
      </c>
      <c r="D349" s="43">
        <v>1225.6510000000001</v>
      </c>
    </row>
    <row r="350" spans="1:4" ht="15" customHeight="1" x14ac:dyDescent="0.25">
      <c r="A350" s="208"/>
      <c r="B350" s="42" t="s">
        <v>137</v>
      </c>
      <c r="C350" s="43">
        <v>487.791</v>
      </c>
      <c r="D350" s="43">
        <v>264.81</v>
      </c>
    </row>
    <row r="351" spans="1:4" x14ac:dyDescent="0.25">
      <c r="A351" s="208"/>
      <c r="B351" s="42" t="s">
        <v>183</v>
      </c>
      <c r="C351" s="43">
        <v>18.847999999999999</v>
      </c>
      <c r="D351" s="43">
        <v>104.59699999999999</v>
      </c>
    </row>
    <row r="352" spans="1:4" x14ac:dyDescent="0.25">
      <c r="A352" s="208"/>
      <c r="B352" s="42" t="s">
        <v>177</v>
      </c>
      <c r="C352" s="43">
        <v>5.875</v>
      </c>
      <c r="D352" s="43">
        <v>49.398000000000003</v>
      </c>
    </row>
    <row r="353" spans="1:4" x14ac:dyDescent="0.25">
      <c r="A353" s="208"/>
      <c r="B353" s="42" t="s">
        <v>132</v>
      </c>
      <c r="C353" s="43">
        <v>4.63</v>
      </c>
      <c r="D353" s="43">
        <v>14.255000000000001</v>
      </c>
    </row>
    <row r="354" spans="1:4" x14ac:dyDescent="0.25">
      <c r="A354" s="185"/>
      <c r="B354" s="44" t="s">
        <v>133</v>
      </c>
      <c r="C354" s="45">
        <f>SUM(C349:C353)</f>
        <v>1203.5220000000002</v>
      </c>
      <c r="D354" s="45">
        <f>SUM(D349:D353)</f>
        <v>1658.711</v>
      </c>
    </row>
    <row r="355" spans="1:4" ht="15" customHeight="1" x14ac:dyDescent="0.25">
      <c r="A355" s="184" t="s">
        <v>258</v>
      </c>
      <c r="B355" s="42" t="s">
        <v>162</v>
      </c>
      <c r="C355" s="43">
        <v>100.991</v>
      </c>
      <c r="D355" s="43">
        <v>297.858</v>
      </c>
    </row>
    <row r="356" spans="1:4" x14ac:dyDescent="0.25">
      <c r="A356" s="208"/>
      <c r="B356" s="42" t="s">
        <v>174</v>
      </c>
      <c r="C356" s="43">
        <v>1.5</v>
      </c>
      <c r="D356" s="43">
        <v>154.51499999999999</v>
      </c>
    </row>
    <row r="357" spans="1:4" x14ac:dyDescent="0.25">
      <c r="A357" s="208"/>
      <c r="B357" s="42" t="s">
        <v>167</v>
      </c>
      <c r="C357" s="43">
        <v>2.1999999999999999E-2</v>
      </c>
      <c r="D357" s="43">
        <v>0.38600000000000001</v>
      </c>
    </row>
    <row r="358" spans="1:4" ht="15" customHeight="1" x14ac:dyDescent="0.25">
      <c r="A358" s="208"/>
      <c r="B358" s="42" t="s">
        <v>161</v>
      </c>
      <c r="C358" s="43">
        <v>1.0999999999999999E-2</v>
      </c>
      <c r="D358" s="43">
        <v>0.182</v>
      </c>
    </row>
    <row r="359" spans="1:4" x14ac:dyDescent="0.25">
      <c r="A359" s="185"/>
      <c r="B359" s="44" t="s">
        <v>133</v>
      </c>
      <c r="C359" s="45">
        <f>SUM(C355:C358)</f>
        <v>102.524</v>
      </c>
      <c r="D359" s="45">
        <f>SUM(D355:D358)</f>
        <v>452.94100000000003</v>
      </c>
    </row>
    <row r="360" spans="1:4" ht="15" customHeight="1" x14ac:dyDescent="0.25">
      <c r="A360" s="184" t="s">
        <v>259</v>
      </c>
      <c r="B360" s="42" t="s">
        <v>162</v>
      </c>
      <c r="C360" s="43">
        <v>8994.3029999999999</v>
      </c>
      <c r="D360" s="43">
        <v>10548.675999999999</v>
      </c>
    </row>
    <row r="361" spans="1:4" x14ac:dyDescent="0.25">
      <c r="A361" s="208"/>
      <c r="B361" s="42" t="s">
        <v>132</v>
      </c>
      <c r="C361" s="43">
        <v>4897.6769999999997</v>
      </c>
      <c r="D361" s="43">
        <v>6618.3770000000004</v>
      </c>
    </row>
    <row r="362" spans="1:4" x14ac:dyDescent="0.25">
      <c r="A362" s="208"/>
      <c r="B362" s="42" t="s">
        <v>143</v>
      </c>
      <c r="C362" s="43">
        <v>906.32899999999995</v>
      </c>
      <c r="D362" s="43">
        <v>1748.1030000000001</v>
      </c>
    </row>
    <row r="363" spans="1:4" x14ac:dyDescent="0.25">
      <c r="A363" s="208"/>
      <c r="B363" s="42" t="s">
        <v>129</v>
      </c>
      <c r="C363" s="43">
        <v>781.01</v>
      </c>
      <c r="D363" s="43">
        <v>1649.662</v>
      </c>
    </row>
    <row r="364" spans="1:4" x14ac:dyDescent="0.25">
      <c r="A364" s="208"/>
      <c r="B364" s="42" t="s">
        <v>161</v>
      </c>
      <c r="C364" s="43">
        <v>633.01700000000005</v>
      </c>
      <c r="D364" s="43">
        <v>1732.9</v>
      </c>
    </row>
    <row r="365" spans="1:4" x14ac:dyDescent="0.25">
      <c r="A365" s="185"/>
      <c r="B365" s="44" t="s">
        <v>133</v>
      </c>
      <c r="C365" s="45">
        <f>SUM(C360:C364)</f>
        <v>16212.335999999999</v>
      </c>
      <c r="D365" s="45">
        <f>SUM(D360:D364)</f>
        <v>22297.718000000001</v>
      </c>
    </row>
    <row r="366" spans="1:4" ht="15" customHeight="1" x14ac:dyDescent="0.25">
      <c r="A366" s="184" t="s">
        <v>260</v>
      </c>
      <c r="B366" s="42" t="s">
        <v>149</v>
      </c>
      <c r="C366" s="43">
        <v>19136.878000000001</v>
      </c>
      <c r="D366" s="43">
        <v>31975.302</v>
      </c>
    </row>
    <row r="367" spans="1:4" x14ac:dyDescent="0.25">
      <c r="A367" s="208"/>
      <c r="B367" s="42" t="s">
        <v>175</v>
      </c>
      <c r="C367" s="43">
        <v>16611.439999999999</v>
      </c>
      <c r="D367" s="43">
        <v>28847.169000000002</v>
      </c>
    </row>
    <row r="368" spans="1:4" x14ac:dyDescent="0.25">
      <c r="A368" s="208"/>
      <c r="B368" s="42" t="s">
        <v>132</v>
      </c>
      <c r="C368" s="43">
        <v>8600.8610000000008</v>
      </c>
      <c r="D368" s="43">
        <v>12753.773999999999</v>
      </c>
    </row>
    <row r="369" spans="1:4" x14ac:dyDescent="0.25">
      <c r="A369" s="208"/>
      <c r="B369" s="42" t="s">
        <v>154</v>
      </c>
      <c r="C369" s="43">
        <v>5245.8590000000004</v>
      </c>
      <c r="D369" s="43">
        <v>9997.4410000000007</v>
      </c>
    </row>
    <row r="370" spans="1:4" x14ac:dyDescent="0.25">
      <c r="A370" s="208"/>
      <c r="B370" s="42" t="s">
        <v>177</v>
      </c>
      <c r="C370" s="43">
        <v>2910.2060000000001</v>
      </c>
      <c r="D370" s="43">
        <v>3735.7420000000002</v>
      </c>
    </row>
    <row r="371" spans="1:4" x14ac:dyDescent="0.25">
      <c r="A371" s="185"/>
      <c r="B371" s="44" t="s">
        <v>133</v>
      </c>
      <c r="C371" s="45">
        <f>SUM(C366:C370)</f>
        <v>52505.243999999999</v>
      </c>
      <c r="D371" s="45">
        <f>SUM(D366:D370)</f>
        <v>87309.428000000014</v>
      </c>
    </row>
    <row r="372" spans="1:4" ht="15" customHeight="1" x14ac:dyDescent="0.25">
      <c r="A372" s="184" t="s">
        <v>261</v>
      </c>
      <c r="B372" s="42" t="s">
        <v>162</v>
      </c>
      <c r="C372" s="43">
        <v>32318.359</v>
      </c>
      <c r="D372" s="43">
        <v>29172.195</v>
      </c>
    </row>
    <row r="373" spans="1:4" x14ac:dyDescent="0.25">
      <c r="A373" s="208"/>
      <c r="B373" s="42" t="s">
        <v>177</v>
      </c>
      <c r="C373" s="43">
        <v>26154.600999999999</v>
      </c>
      <c r="D373" s="43">
        <v>23295.376</v>
      </c>
    </row>
    <row r="374" spans="1:4" x14ac:dyDescent="0.25">
      <c r="A374" s="208"/>
      <c r="B374" s="42" t="s">
        <v>132</v>
      </c>
      <c r="C374" s="43">
        <v>9574</v>
      </c>
      <c r="D374" s="43">
        <v>9020.4110000000001</v>
      </c>
    </row>
    <row r="375" spans="1:4" x14ac:dyDescent="0.25">
      <c r="A375" s="208"/>
      <c r="B375" s="42" t="s">
        <v>157</v>
      </c>
      <c r="C375" s="43">
        <v>4239.3029999999999</v>
      </c>
      <c r="D375" s="43">
        <v>3961.9140000000002</v>
      </c>
    </row>
    <row r="376" spans="1:4" x14ac:dyDescent="0.25">
      <c r="A376" s="208"/>
      <c r="B376" s="42" t="s">
        <v>149</v>
      </c>
      <c r="C376" s="43">
        <v>3940.5</v>
      </c>
      <c r="D376" s="43">
        <v>3783.8490000000002</v>
      </c>
    </row>
    <row r="377" spans="1:4" x14ac:dyDescent="0.25">
      <c r="A377" s="185"/>
      <c r="B377" s="44" t="s">
        <v>133</v>
      </c>
      <c r="C377" s="45">
        <f>SUM(C372:C376)</f>
        <v>76226.762999999992</v>
      </c>
      <c r="D377" s="45">
        <f>SUM(D372:D376)</f>
        <v>69233.744999999995</v>
      </c>
    </row>
    <row r="378" spans="1:4" x14ac:dyDescent="0.25">
      <c r="A378" s="184" t="s">
        <v>262</v>
      </c>
      <c r="B378" s="42" t="s">
        <v>278</v>
      </c>
      <c r="C378" s="43">
        <v>338360.60399999999</v>
      </c>
      <c r="D378" s="43">
        <v>301496.21999999997</v>
      </c>
    </row>
    <row r="379" spans="1:4" x14ac:dyDescent="0.25">
      <c r="A379" s="208"/>
      <c r="B379" s="42" t="s">
        <v>152</v>
      </c>
      <c r="C379" s="43">
        <v>289730.48</v>
      </c>
      <c r="D379" s="43">
        <v>234869.41800000001</v>
      </c>
    </row>
    <row r="380" spans="1:4" x14ac:dyDescent="0.25">
      <c r="A380" s="208"/>
      <c r="B380" s="42" t="s">
        <v>135</v>
      </c>
      <c r="C380" s="43">
        <v>224789.761</v>
      </c>
      <c r="D380" s="43">
        <v>194503.69500000001</v>
      </c>
    </row>
    <row r="381" spans="1:4" x14ac:dyDescent="0.25">
      <c r="A381" s="208"/>
      <c r="B381" s="42" t="s">
        <v>149</v>
      </c>
      <c r="C381" s="43">
        <v>150908.44200000001</v>
      </c>
      <c r="D381" s="43">
        <v>144424.74100000001</v>
      </c>
    </row>
    <row r="382" spans="1:4" x14ac:dyDescent="0.25">
      <c r="A382" s="208"/>
      <c r="B382" s="42" t="s">
        <v>177</v>
      </c>
      <c r="C382" s="43">
        <v>40290.114000000001</v>
      </c>
      <c r="D382" s="43">
        <v>36698.675999999999</v>
      </c>
    </row>
    <row r="383" spans="1:4" x14ac:dyDescent="0.25">
      <c r="A383" s="185"/>
      <c r="B383" s="44" t="s">
        <v>133</v>
      </c>
      <c r="C383" s="45">
        <f>SUM(C378:C382)</f>
        <v>1044079.4010000001</v>
      </c>
      <c r="D383" s="45">
        <f>SUM(D378:D382)</f>
        <v>911992.75000000012</v>
      </c>
    </row>
    <row r="384" spans="1:4" ht="15" customHeight="1" x14ac:dyDescent="0.25">
      <c r="A384" s="184" t="s">
        <v>263</v>
      </c>
      <c r="B384" s="42" t="s">
        <v>152</v>
      </c>
      <c r="C384" s="43">
        <v>110152.905</v>
      </c>
      <c r="D384" s="43">
        <v>83934.778999999995</v>
      </c>
    </row>
    <row r="385" spans="1:4" x14ac:dyDescent="0.25">
      <c r="A385" s="208"/>
      <c r="B385" s="42" t="s">
        <v>135</v>
      </c>
      <c r="C385" s="43">
        <v>82926.433000000005</v>
      </c>
      <c r="D385" s="43">
        <v>56510.207000000002</v>
      </c>
    </row>
    <row r="386" spans="1:4" x14ac:dyDescent="0.25">
      <c r="A386" s="208"/>
      <c r="B386" s="42" t="s">
        <v>162</v>
      </c>
      <c r="C386" s="43">
        <v>7876.9170000000004</v>
      </c>
      <c r="D386" s="43">
        <v>7503.7610000000004</v>
      </c>
    </row>
    <row r="387" spans="1:4" x14ac:dyDescent="0.25">
      <c r="A387" s="208"/>
      <c r="B387" s="42" t="s">
        <v>145</v>
      </c>
      <c r="C387" s="43">
        <v>4019.1219999999998</v>
      </c>
      <c r="D387" s="43">
        <v>2639.69</v>
      </c>
    </row>
    <row r="388" spans="1:4" x14ac:dyDescent="0.25">
      <c r="A388" s="208"/>
      <c r="B388" s="42" t="s">
        <v>149</v>
      </c>
      <c r="C388" s="43">
        <v>2300.5859999999998</v>
      </c>
      <c r="D388" s="43">
        <v>1855.1590000000001</v>
      </c>
    </row>
    <row r="389" spans="1:4" x14ac:dyDescent="0.25">
      <c r="A389" s="185"/>
      <c r="B389" s="44" t="s">
        <v>133</v>
      </c>
      <c r="C389" s="45">
        <f>SUM(C384:C388)</f>
        <v>207275.96299999999</v>
      </c>
      <c r="D389" s="45">
        <f>SUM(D384:D388)</f>
        <v>152443.59600000002</v>
      </c>
    </row>
    <row r="390" spans="1:4" ht="15" customHeight="1" x14ac:dyDescent="0.25">
      <c r="A390" s="184" t="s">
        <v>264</v>
      </c>
      <c r="B390" s="42" t="s">
        <v>162</v>
      </c>
      <c r="C390" s="43">
        <v>31937.096000000001</v>
      </c>
      <c r="D390" s="43">
        <v>28731.487000000001</v>
      </c>
    </row>
    <row r="391" spans="1:4" x14ac:dyDescent="0.25">
      <c r="A391" s="208"/>
      <c r="B391" s="42" t="s">
        <v>177</v>
      </c>
      <c r="C391" s="43">
        <v>22028.666000000001</v>
      </c>
      <c r="D391" s="43">
        <v>18627.496999999999</v>
      </c>
    </row>
    <row r="392" spans="1:4" x14ac:dyDescent="0.25">
      <c r="A392" s="208"/>
      <c r="B392" s="42" t="s">
        <v>154</v>
      </c>
      <c r="C392" s="43">
        <v>21447.061000000002</v>
      </c>
      <c r="D392" s="43">
        <v>16449.776000000002</v>
      </c>
    </row>
    <row r="393" spans="1:4" x14ac:dyDescent="0.25">
      <c r="A393" s="208"/>
      <c r="B393" s="42" t="s">
        <v>149</v>
      </c>
      <c r="C393" s="43">
        <v>19841.558000000001</v>
      </c>
      <c r="D393" s="43">
        <v>16651.219000000001</v>
      </c>
    </row>
    <row r="394" spans="1:4" x14ac:dyDescent="0.25">
      <c r="A394" s="208"/>
      <c r="B394" s="42" t="s">
        <v>134</v>
      </c>
      <c r="C394" s="43">
        <v>7335.94</v>
      </c>
      <c r="D394" s="43">
        <v>5442.4780000000001</v>
      </c>
    </row>
    <row r="395" spans="1:4" x14ac:dyDescent="0.25">
      <c r="A395" s="185"/>
      <c r="B395" s="44" t="s">
        <v>133</v>
      </c>
      <c r="C395" s="45">
        <f>SUM(C390:C394)</f>
        <v>102590.32100000001</v>
      </c>
      <c r="D395" s="45">
        <f>SUM(D390:D394)</f>
        <v>85902.456999999995</v>
      </c>
    </row>
    <row r="396" spans="1:4" x14ac:dyDescent="0.25">
      <c r="A396" s="212" t="s">
        <v>40</v>
      </c>
      <c r="B396" s="212"/>
      <c r="C396" s="212"/>
      <c r="D396" s="212"/>
    </row>
    <row r="409" spans="2:4" ht="15" customHeight="1" x14ac:dyDescent="0.25"/>
    <row r="416" spans="2:4" s="66" customFormat="1" ht="15" customHeight="1" x14ac:dyDescent="0.25">
      <c r="B416"/>
      <c r="C416"/>
      <c r="D416"/>
    </row>
    <row r="418" spans="2:4" s="66" customFormat="1" ht="15" customHeight="1" x14ac:dyDescent="0.25">
      <c r="B418"/>
      <c r="C418"/>
      <c r="D418"/>
    </row>
    <row r="454" spans="2:4" s="66" customFormat="1" ht="15" customHeight="1" x14ac:dyDescent="0.25">
      <c r="B454"/>
      <c r="C454"/>
      <c r="D454"/>
    </row>
    <row r="483" spans="2:4" s="66" customFormat="1" ht="15" customHeight="1" x14ac:dyDescent="0.25">
      <c r="B483"/>
      <c r="C483"/>
      <c r="D483"/>
    </row>
    <row r="514" spans="2:4" s="66" customFormat="1" ht="15" customHeight="1" x14ac:dyDescent="0.25">
      <c r="B514"/>
      <c r="C514"/>
      <c r="D514"/>
    </row>
    <row r="541" spans="2:4" s="66" customFormat="1" ht="15" customHeight="1" x14ac:dyDescent="0.25">
      <c r="B541"/>
      <c r="C541"/>
      <c r="D541"/>
    </row>
    <row r="569" spans="2:4" s="66" customFormat="1" ht="15" customHeight="1" x14ac:dyDescent="0.25">
      <c r="B569"/>
      <c r="C569"/>
      <c r="D569"/>
    </row>
    <row r="597" spans="2:4" s="66" customFormat="1" ht="15" customHeight="1" x14ac:dyDescent="0.25">
      <c r="B597"/>
      <c r="C597"/>
      <c r="D597"/>
    </row>
    <row r="620" spans="2:4" s="66" customFormat="1" ht="15" customHeight="1" x14ac:dyDescent="0.25">
      <c r="B620"/>
      <c r="C620"/>
      <c r="D620"/>
    </row>
    <row r="627" spans="2:4" s="66" customFormat="1" ht="15" customHeight="1" x14ac:dyDescent="0.25">
      <c r="B627"/>
      <c r="C627"/>
      <c r="D627"/>
    </row>
    <row r="668" spans="2:4" s="66" customFormat="1" ht="15" customHeight="1" x14ac:dyDescent="0.25">
      <c r="B668"/>
      <c r="C668"/>
      <c r="D668"/>
    </row>
    <row r="670" spans="2:4" s="66" customFormat="1" ht="15" customHeight="1" x14ac:dyDescent="0.25">
      <c r="B670"/>
      <c r="C670"/>
      <c r="D670"/>
    </row>
    <row r="706" spans="2:4" s="66" customFormat="1" ht="15" customHeight="1" x14ac:dyDescent="0.25">
      <c r="B706"/>
      <c r="C706"/>
      <c r="D706"/>
    </row>
    <row r="728" spans="2:4" s="66" customFormat="1" ht="15" customHeight="1" x14ac:dyDescent="0.25">
      <c r="B728"/>
      <c r="C728"/>
      <c r="D728"/>
    </row>
    <row r="730" spans="2:4" s="66" customFormat="1" ht="15" customHeight="1" x14ac:dyDescent="0.25">
      <c r="B730"/>
      <c r="C730"/>
      <c r="D730"/>
    </row>
    <row r="787" spans="2:4" s="66" customFormat="1" ht="15" customHeight="1" x14ac:dyDescent="0.25">
      <c r="B787"/>
      <c r="C787"/>
      <c r="D787"/>
    </row>
    <row r="814" spans="2:4" s="66" customFormat="1" ht="15" customHeight="1" x14ac:dyDescent="0.25">
      <c r="B814"/>
      <c r="C814"/>
      <c r="D814"/>
    </row>
    <row r="818" spans="2:4" s="66" customFormat="1" ht="15" customHeight="1" x14ac:dyDescent="0.25">
      <c r="B818"/>
      <c r="C818"/>
      <c r="D818"/>
    </row>
    <row r="829" spans="2:4" s="66" customFormat="1" ht="15" customHeight="1" x14ac:dyDescent="0.25">
      <c r="B829"/>
      <c r="C829"/>
      <c r="D829"/>
    </row>
    <row r="838" spans="2:4" s="66" customFormat="1" ht="15" customHeight="1" x14ac:dyDescent="0.25">
      <c r="B838"/>
      <c r="C838"/>
      <c r="D838"/>
    </row>
    <row r="844" spans="2:4" s="66" customFormat="1" ht="15" customHeight="1" x14ac:dyDescent="0.25">
      <c r="B844"/>
      <c r="C844"/>
      <c r="D844"/>
    </row>
    <row r="853" spans="2:4" s="66" customFormat="1" ht="15" customHeight="1" x14ac:dyDescent="0.25">
      <c r="B853"/>
      <c r="C853"/>
      <c r="D853"/>
    </row>
    <row r="865" spans="2:4" s="66" customFormat="1" ht="15" customHeight="1" x14ac:dyDescent="0.25">
      <c r="B865"/>
      <c r="C865"/>
      <c r="D865"/>
    </row>
    <row r="883" spans="2:4" s="66" customFormat="1" ht="15" customHeight="1" x14ac:dyDescent="0.25">
      <c r="B883"/>
      <c r="C883"/>
      <c r="D883"/>
    </row>
    <row r="894" spans="2:4" s="66" customFormat="1" ht="15" customHeight="1" x14ac:dyDescent="0.25">
      <c r="B894"/>
      <c r="C894"/>
      <c r="D894"/>
    </row>
    <row r="896" spans="2:4" s="66" customFormat="1" ht="15" customHeight="1" x14ac:dyDescent="0.25">
      <c r="B896"/>
      <c r="C896"/>
      <c r="D896"/>
    </row>
    <row r="898" spans="2:4" s="66" customFormat="1" ht="15" customHeight="1" x14ac:dyDescent="0.25">
      <c r="B898"/>
      <c r="C898"/>
      <c r="D898"/>
    </row>
    <row r="912" spans="2:4" s="66" customFormat="1" ht="15" customHeight="1" x14ac:dyDescent="0.25">
      <c r="B912"/>
      <c r="C912"/>
      <c r="D912"/>
    </row>
    <row r="930" spans="2:4" s="66" customFormat="1" ht="15" customHeight="1" x14ac:dyDescent="0.25">
      <c r="B930"/>
      <c r="C930"/>
      <c r="D930"/>
    </row>
    <row r="932" spans="2:4" s="66" customFormat="1" ht="15" customHeight="1" x14ac:dyDescent="0.25">
      <c r="B932"/>
      <c r="C932"/>
      <c r="D932"/>
    </row>
    <row r="954" spans="2:4" s="66" customFormat="1" ht="15" customHeight="1" x14ac:dyDescent="0.25">
      <c r="B954"/>
      <c r="C954"/>
      <c r="D954"/>
    </row>
    <row r="967" spans="2:4" s="66" customFormat="1" ht="15" customHeight="1" x14ac:dyDescent="0.25">
      <c r="B967"/>
      <c r="C967"/>
      <c r="D967"/>
    </row>
    <row r="978" spans="2:4" s="66" customFormat="1" ht="15" customHeight="1" x14ac:dyDescent="0.25">
      <c r="B978"/>
      <c r="C978"/>
      <c r="D978"/>
    </row>
    <row r="980" spans="2:4" s="66" customFormat="1" ht="15" customHeight="1" x14ac:dyDescent="0.25">
      <c r="B980"/>
      <c r="C980"/>
      <c r="D980"/>
    </row>
    <row r="994" spans="2:4" s="66" customFormat="1" ht="15" customHeight="1" x14ac:dyDescent="0.25">
      <c r="B994"/>
      <c r="C994"/>
      <c r="D994"/>
    </row>
    <row r="1001" spans="2:4" s="66" customFormat="1" ht="15" customHeight="1" x14ac:dyDescent="0.25">
      <c r="B1001"/>
      <c r="C1001"/>
      <c r="D1001"/>
    </row>
    <row r="1010" spans="2:4" s="66" customFormat="1" ht="15" customHeight="1" x14ac:dyDescent="0.25">
      <c r="B1010"/>
      <c r="C1010"/>
      <c r="D1010"/>
    </row>
    <row r="1027" spans="2:4" s="66" customFormat="1" ht="15" customHeight="1" x14ac:dyDescent="0.25">
      <c r="B1027"/>
      <c r="C1027"/>
      <c r="D1027"/>
    </row>
    <row r="1029" spans="2:4" s="66" customFormat="1" ht="15" customHeight="1" x14ac:dyDescent="0.25">
      <c r="B1029"/>
      <c r="C1029"/>
      <c r="D1029"/>
    </row>
    <row r="1047" spans="2:4" s="66" customFormat="1" ht="15" customHeight="1" x14ac:dyDescent="0.25">
      <c r="B1047"/>
      <c r="C1047"/>
      <c r="D1047"/>
    </row>
    <row r="1088" spans="2:4" s="66" customFormat="1" ht="15" customHeight="1" x14ac:dyDescent="0.25">
      <c r="B1088"/>
      <c r="C1088"/>
      <c r="D1088"/>
    </row>
    <row r="1102" spans="2:4" s="66" customFormat="1" ht="15" customHeight="1" x14ac:dyDescent="0.25">
      <c r="B1102"/>
      <c r="C1102"/>
      <c r="D1102"/>
    </row>
    <row r="1126" spans="2:4" s="66" customFormat="1" ht="15" customHeight="1" x14ac:dyDescent="0.25">
      <c r="B1126"/>
      <c r="C1126"/>
      <c r="D1126"/>
    </row>
    <row r="1148" spans="2:4" s="66" customFormat="1" ht="15" customHeight="1" x14ac:dyDescent="0.25">
      <c r="B1148"/>
      <c r="C1148"/>
      <c r="D1148"/>
    </row>
    <row r="1191" spans="2:4" s="66" customFormat="1" ht="15" customHeight="1" x14ac:dyDescent="0.25">
      <c r="B1191"/>
      <c r="C1191"/>
      <c r="D1191"/>
    </row>
    <row r="1193" spans="2:4" s="66" customFormat="1" ht="15" customHeight="1" x14ac:dyDescent="0.25">
      <c r="B1193"/>
      <c r="C1193"/>
      <c r="D1193"/>
    </row>
    <row r="1195" spans="2:4" s="66" customFormat="1" ht="15" customHeight="1" x14ac:dyDescent="0.25">
      <c r="B1195"/>
      <c r="C1195"/>
      <c r="D1195"/>
    </row>
    <row r="1197" spans="2:4" s="66" customFormat="1" ht="15" customHeight="1" x14ac:dyDescent="0.25">
      <c r="B1197"/>
      <c r="C1197"/>
      <c r="D1197"/>
    </row>
    <row r="1207" spans="2:4" s="66" customFormat="1" ht="15" customHeight="1" x14ac:dyDescent="0.25">
      <c r="B1207"/>
      <c r="C1207"/>
      <c r="D1207"/>
    </row>
    <row r="1209" spans="2:4" s="66" customFormat="1" ht="15" customHeight="1" x14ac:dyDescent="0.25">
      <c r="B1209"/>
      <c r="C1209"/>
      <c r="D1209"/>
    </row>
    <row r="1211" spans="2:4" s="66" customFormat="1" ht="15" customHeight="1" x14ac:dyDescent="0.25">
      <c r="B1211"/>
      <c r="C1211"/>
      <c r="D1211"/>
    </row>
    <row r="1213" spans="2:4" s="66" customFormat="1" ht="15" customHeight="1" x14ac:dyDescent="0.25">
      <c r="B1213"/>
      <c r="C1213"/>
      <c r="D1213"/>
    </row>
    <row r="1216" spans="2:4" s="66" customFormat="1" ht="15" customHeight="1" x14ac:dyDescent="0.25">
      <c r="B1216"/>
      <c r="C1216"/>
      <c r="D1216"/>
    </row>
    <row r="1225" spans="2:4" s="66" customFormat="1" ht="15" customHeight="1" x14ac:dyDescent="0.25">
      <c r="B1225"/>
      <c r="C1225"/>
      <c r="D1225"/>
    </row>
    <row r="1236" spans="2:4" s="66" customFormat="1" ht="15" customHeight="1" x14ac:dyDescent="0.25">
      <c r="B1236"/>
      <c r="C1236"/>
      <c r="D1236"/>
    </row>
    <row r="1262" spans="2:4" s="66" customFormat="1" ht="15" customHeight="1" x14ac:dyDescent="0.25">
      <c r="B1262"/>
      <c r="C1262"/>
      <c r="D1262"/>
    </row>
    <row r="1291" spans="2:4" s="66" customFormat="1" ht="15" customHeight="1" x14ac:dyDescent="0.25">
      <c r="B1291"/>
      <c r="C1291"/>
      <c r="D1291"/>
    </row>
    <row r="1313" spans="2:4" s="66" customFormat="1" ht="15" customHeight="1" x14ac:dyDescent="0.25">
      <c r="B1313"/>
      <c r="C1313"/>
      <c r="D1313"/>
    </row>
    <row r="1331" spans="2:4" s="66" customFormat="1" ht="15" customHeight="1" x14ac:dyDescent="0.25">
      <c r="B1331"/>
      <c r="C1331"/>
      <c r="D1331"/>
    </row>
    <row r="1345" spans="2:4" s="66" customFormat="1" ht="15" customHeight="1" x14ac:dyDescent="0.25">
      <c r="B1345"/>
      <c r="C1345"/>
      <c r="D1345"/>
    </row>
    <row r="1372" spans="2:4" s="66" customFormat="1" ht="15" customHeight="1" x14ac:dyDescent="0.25">
      <c r="B1372"/>
      <c r="C1372"/>
      <c r="D1372"/>
    </row>
    <row r="1413" spans="2:4" s="66" customFormat="1" ht="15" customHeight="1" x14ac:dyDescent="0.25">
      <c r="B1413"/>
      <c r="C1413"/>
      <c r="D1413"/>
    </row>
    <row r="1415" spans="2:4" s="66" customFormat="1" ht="15" customHeight="1" x14ac:dyDescent="0.25">
      <c r="B1415"/>
      <c r="C1415"/>
      <c r="D1415"/>
    </row>
  </sheetData>
  <mergeCells count="69">
    <mergeCell ref="A70:A75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142:A147"/>
    <mergeCell ref="A76:A81"/>
    <mergeCell ref="A82:A87"/>
    <mergeCell ref="A88:A93"/>
    <mergeCell ref="A94:A99"/>
    <mergeCell ref="A100:A105"/>
    <mergeCell ref="A106:A111"/>
    <mergeCell ref="A112:A117"/>
    <mergeCell ref="A118:A123"/>
    <mergeCell ref="A124:A129"/>
    <mergeCell ref="A130:A135"/>
    <mergeCell ref="A136:A141"/>
    <mergeCell ref="A210:A215"/>
    <mergeCell ref="A148:A153"/>
    <mergeCell ref="A154:A159"/>
    <mergeCell ref="A160:A165"/>
    <mergeCell ref="A166:A171"/>
    <mergeCell ref="A172:A176"/>
    <mergeCell ref="A177:A182"/>
    <mergeCell ref="A183:A188"/>
    <mergeCell ref="A189:A194"/>
    <mergeCell ref="A195:A200"/>
    <mergeCell ref="A201:A206"/>
    <mergeCell ref="A207:A209"/>
    <mergeCell ref="A282:A287"/>
    <mergeCell ref="A216:A221"/>
    <mergeCell ref="A222:A227"/>
    <mergeCell ref="A228:A233"/>
    <mergeCell ref="A234:A239"/>
    <mergeCell ref="A240:A245"/>
    <mergeCell ref="A246:A251"/>
    <mergeCell ref="A252:A257"/>
    <mergeCell ref="A258:A263"/>
    <mergeCell ref="A264:A269"/>
    <mergeCell ref="A270:A275"/>
    <mergeCell ref="A276:A281"/>
    <mergeCell ref="A322:A327"/>
    <mergeCell ref="A328:A333"/>
    <mergeCell ref="A334:A339"/>
    <mergeCell ref="A340:A345"/>
    <mergeCell ref="A346:A348"/>
    <mergeCell ref="A1:D1"/>
    <mergeCell ref="A390:A395"/>
    <mergeCell ref="A396:D396"/>
    <mergeCell ref="A355:A359"/>
    <mergeCell ref="A360:A365"/>
    <mergeCell ref="A366:A371"/>
    <mergeCell ref="A372:A377"/>
    <mergeCell ref="A378:A383"/>
    <mergeCell ref="A384:A389"/>
    <mergeCell ref="A349:A354"/>
    <mergeCell ref="A288:A291"/>
    <mergeCell ref="A292:A297"/>
    <mergeCell ref="A298:A303"/>
    <mergeCell ref="A304:A309"/>
    <mergeCell ref="A310:A315"/>
    <mergeCell ref="A316:A321"/>
  </mergeCells>
  <pageMargins left="0.74803149606299213" right="0.74803149606299213" top="0.57999999999999996" bottom="0.46" header="0.51181102362204722" footer="0.51181102362204722"/>
  <pageSetup paperSize="9" scale="92" fitToHeight="0" orientation="portrait" r:id="rId1"/>
  <rowBreaks count="6" manualBreakCount="6">
    <brk id="111" max="16383" man="1"/>
    <brk id="165" max="16383" man="1"/>
    <brk id="215" max="16383" man="1"/>
    <brk id="269" max="16383" man="1"/>
    <brk id="321" max="16383" man="1"/>
    <brk id="371" max="16383" man="1"/>
  </rowBreaks>
  <ignoredErrors>
    <ignoredError sqref="C9: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V30"/>
  <sheetViews>
    <sheetView view="pageBreakPreview" zoomScaleNormal="100" zoomScaleSheetLayoutView="100" workbookViewId="0">
      <selection activeCell="K7" sqref="K7"/>
    </sheetView>
  </sheetViews>
  <sheetFormatPr defaultColWidth="9.140625" defaultRowHeight="15" x14ac:dyDescent="0.25"/>
  <cols>
    <col min="1" max="1" width="19.140625" style="5" customWidth="1"/>
    <col min="2" max="2" width="43.5703125" customWidth="1"/>
    <col min="3" max="3" width="10.7109375" hidden="1" customWidth="1"/>
    <col min="4" max="11" width="10.7109375" customWidth="1"/>
    <col min="12" max="12" width="13" customWidth="1"/>
  </cols>
  <sheetData>
    <row r="1" spans="1:22" ht="21" customHeight="1" x14ac:dyDescent="0.25">
      <c r="A1" s="160" t="s">
        <v>392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22" x14ac:dyDescent="0.25">
      <c r="A2" s="161" t="s">
        <v>34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22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1" t="s">
        <v>29</v>
      </c>
      <c r="H3" s="11" t="s">
        <v>30</v>
      </c>
      <c r="I3" s="11" t="s">
        <v>32</v>
      </c>
      <c r="J3" s="11" t="s">
        <v>345</v>
      </c>
      <c r="K3" s="80" t="s">
        <v>390</v>
      </c>
      <c r="L3" s="17" t="s">
        <v>21</v>
      </c>
    </row>
    <row r="4" spans="1:22" x14ac:dyDescent="0.25">
      <c r="A4" s="91">
        <v>1</v>
      </c>
      <c r="B4" s="91">
        <v>2</v>
      </c>
      <c r="C4" s="91">
        <v>3</v>
      </c>
      <c r="D4" s="91">
        <v>3</v>
      </c>
      <c r="E4" s="91">
        <v>4</v>
      </c>
      <c r="F4" s="91">
        <v>5</v>
      </c>
      <c r="G4" s="91">
        <v>6</v>
      </c>
      <c r="H4" s="91">
        <v>7</v>
      </c>
      <c r="I4" s="91">
        <v>8</v>
      </c>
      <c r="J4" s="91">
        <v>9</v>
      </c>
      <c r="K4" s="91">
        <v>10</v>
      </c>
      <c r="L4" s="91">
        <v>11</v>
      </c>
    </row>
    <row r="5" spans="1:22" s="3" customFormat="1" x14ac:dyDescent="0.25">
      <c r="A5" s="165" t="s">
        <v>7</v>
      </c>
      <c r="B5" s="166"/>
      <c r="C5" s="14">
        <v>1716384.4044047</v>
      </c>
      <c r="D5" s="14">
        <v>1849433.5534035999</v>
      </c>
      <c r="E5" s="14">
        <v>1956514.5280482001</v>
      </c>
      <c r="F5" s="15">
        <v>2307726.1938208998</v>
      </c>
      <c r="G5" s="15">
        <v>2219854.1809526002</v>
      </c>
      <c r="H5" s="15">
        <v>2159043.2213062001</v>
      </c>
      <c r="I5" s="15">
        <v>3147021.4927825001</v>
      </c>
      <c r="J5" s="15">
        <v>3621549.8756836001</v>
      </c>
      <c r="K5" s="15">
        <v>3618952.2705093999</v>
      </c>
      <c r="L5" s="116">
        <f>(POWER(K5/D5,1/7)-1)*100</f>
        <v>10.064980352029584</v>
      </c>
    </row>
    <row r="6" spans="1:22" ht="30" x14ac:dyDescent="0.25">
      <c r="A6" s="169" t="s">
        <v>31</v>
      </c>
      <c r="B6" s="9" t="s">
        <v>22</v>
      </c>
      <c r="C6" s="10">
        <v>181373.765923</v>
      </c>
      <c r="D6" s="10">
        <v>190193.1688637</v>
      </c>
      <c r="E6" s="10">
        <v>219280.94169579999</v>
      </c>
      <c r="F6" s="10">
        <v>283575.07898729999</v>
      </c>
      <c r="G6" s="10">
        <v>275294.1177758</v>
      </c>
      <c r="H6" s="10">
        <v>279337.03733409999</v>
      </c>
      <c r="I6" s="10">
        <v>368596.73261309997</v>
      </c>
      <c r="J6" s="10">
        <v>381306.20279180008</v>
      </c>
      <c r="K6" s="10">
        <v>373284.88300919998</v>
      </c>
      <c r="L6" s="117">
        <f>(POWER(K6/D6,1/7)-1)*100</f>
        <v>10.11210618314815</v>
      </c>
    </row>
    <row r="7" spans="1:22" ht="15" customHeight="1" x14ac:dyDescent="0.25">
      <c r="A7" s="170"/>
      <c r="B7" s="9" t="s">
        <v>37</v>
      </c>
      <c r="C7" s="12">
        <f>C6/C5*100</f>
        <v>10.567199600366127</v>
      </c>
      <c r="D7" s="12">
        <f>D6/D5*100</f>
        <v>10.283860618494703</v>
      </c>
      <c r="E7" s="12">
        <f t="shared" ref="E7:K7" si="0">E6/E5*100</f>
        <v>11.207733883507245</v>
      </c>
      <c r="F7" s="12">
        <f t="shared" si="0"/>
        <v>12.288072984853764</v>
      </c>
      <c r="G7" s="12">
        <f t="shared" si="0"/>
        <v>12.401450515892163</v>
      </c>
      <c r="H7" s="12">
        <f t="shared" si="0"/>
        <v>12.938001174664016</v>
      </c>
      <c r="I7" s="12">
        <f t="shared" si="0"/>
        <v>11.71255847659299</v>
      </c>
      <c r="J7" s="12">
        <f t="shared" si="0"/>
        <v>10.528812687408456</v>
      </c>
      <c r="K7" s="12">
        <f t="shared" si="0"/>
        <v>10.314722469568707</v>
      </c>
      <c r="L7" s="117"/>
    </row>
    <row r="8" spans="1:22" x14ac:dyDescent="0.25">
      <c r="A8" s="173">
        <v>30</v>
      </c>
      <c r="B8" s="9" t="s">
        <v>23</v>
      </c>
      <c r="C8" s="10">
        <v>84481.064200499997</v>
      </c>
      <c r="D8" s="10">
        <v>86705.4895617</v>
      </c>
      <c r="E8" s="10">
        <v>85447.295564300002</v>
      </c>
      <c r="F8" s="10">
        <v>103239.9270808</v>
      </c>
      <c r="G8" s="10">
        <v>115473.03198460001</v>
      </c>
      <c r="H8" s="10">
        <v>143738.3901432</v>
      </c>
      <c r="I8" s="10">
        <v>144580.8576663</v>
      </c>
      <c r="J8" s="10">
        <v>159643.64574840001</v>
      </c>
      <c r="K8" s="10">
        <v>183051.60671980001</v>
      </c>
      <c r="L8" s="117">
        <f>(POWER(K8/D8,1/7)-1)*100</f>
        <v>11.265620168728541</v>
      </c>
      <c r="N8" s="8"/>
      <c r="O8" s="8"/>
      <c r="P8" s="8"/>
      <c r="Q8" s="8"/>
      <c r="R8" s="8"/>
      <c r="S8" s="8"/>
      <c r="T8" s="8"/>
      <c r="U8" s="8"/>
      <c r="V8" s="8"/>
    </row>
    <row r="9" spans="1:22" ht="15" customHeight="1" x14ac:dyDescent="0.25">
      <c r="A9" s="174"/>
      <c r="B9" s="9" t="s">
        <v>37</v>
      </c>
      <c r="C9" s="12">
        <f>C8/C5*100</f>
        <v>4.9220363447546518</v>
      </c>
      <c r="D9" s="12">
        <f t="shared" ref="D9:K9" si="1">D8/D5*100</f>
        <v>4.688218692806335</v>
      </c>
      <c r="E9" s="12">
        <f t="shared" si="1"/>
        <v>4.3673223142146247</v>
      </c>
      <c r="F9" s="12">
        <f t="shared" si="1"/>
        <v>4.4736644822610332</v>
      </c>
      <c r="G9" s="12">
        <f t="shared" si="1"/>
        <v>5.2018296055395572</v>
      </c>
      <c r="H9" s="12">
        <f t="shared" si="1"/>
        <v>6.6575040612776473</v>
      </c>
      <c r="I9" s="12">
        <f t="shared" si="1"/>
        <v>4.5942125911083629</v>
      </c>
      <c r="J9" s="12">
        <f t="shared" si="1"/>
        <v>4.4081581430178662</v>
      </c>
      <c r="K9" s="12">
        <f t="shared" si="1"/>
        <v>5.058138185780324</v>
      </c>
      <c r="L9" s="117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5">
      <c r="A10" s="173">
        <v>31</v>
      </c>
      <c r="B10" s="9" t="s">
        <v>24</v>
      </c>
      <c r="C10" s="10">
        <v>673.36733709999999</v>
      </c>
      <c r="D10" s="10">
        <v>465.54057590000002</v>
      </c>
      <c r="E10" s="10">
        <v>685.15820050000002</v>
      </c>
      <c r="F10" s="10">
        <v>1038.1600652</v>
      </c>
      <c r="G10" s="10">
        <v>836.76461989999996</v>
      </c>
      <c r="H10" s="10">
        <v>779.07901790000005</v>
      </c>
      <c r="I10" s="10">
        <v>629.58823310000002</v>
      </c>
      <c r="J10" s="10">
        <v>1057.3175845000001</v>
      </c>
      <c r="K10" s="10">
        <v>1077.3768944999999</v>
      </c>
      <c r="L10" s="117">
        <f>(POWER(K10/D10,1/7)-1)*100</f>
        <v>12.734953042062092</v>
      </c>
      <c r="N10" s="8"/>
      <c r="O10" s="8"/>
      <c r="P10" s="8"/>
      <c r="Q10" s="8"/>
      <c r="R10" s="8"/>
      <c r="S10" s="8"/>
      <c r="T10" s="8"/>
      <c r="U10" s="8"/>
    </row>
    <row r="11" spans="1:22" ht="15" customHeight="1" x14ac:dyDescent="0.25">
      <c r="A11" s="174"/>
      <c r="B11" s="9" t="s">
        <v>37</v>
      </c>
      <c r="C11" s="13">
        <f t="shared" ref="C11:I11" si="2">C10/C$5*100</f>
        <v>3.9231732435459084E-2</v>
      </c>
      <c r="D11" s="13">
        <f t="shared" si="2"/>
        <v>2.517206282124836E-2</v>
      </c>
      <c r="E11" s="13">
        <f t="shared" si="2"/>
        <v>3.5019325983922399E-2</v>
      </c>
      <c r="F11" s="13">
        <f t="shared" si="2"/>
        <v>4.4986275580688344E-2</v>
      </c>
      <c r="G11" s="13">
        <f t="shared" si="2"/>
        <v>3.7694575935655436E-2</v>
      </c>
      <c r="H11" s="13">
        <f t="shared" ref="H11" si="3">H10/H$5*100</f>
        <v>3.6084456772878533E-2</v>
      </c>
      <c r="I11" s="13">
        <f t="shared" si="2"/>
        <v>2.0005844718376464E-2</v>
      </c>
      <c r="J11" s="13">
        <f>J10/J$5*100</f>
        <v>2.9195168389070492E-2</v>
      </c>
      <c r="K11" s="13">
        <f>K10/K$5*100</f>
        <v>2.9770409056772376E-2</v>
      </c>
      <c r="L11" s="117"/>
      <c r="N11" s="8"/>
      <c r="O11" s="8"/>
      <c r="P11" s="8"/>
      <c r="Q11" s="8"/>
      <c r="R11" s="8"/>
      <c r="S11" s="8"/>
      <c r="T11" s="8"/>
      <c r="U11" s="8"/>
      <c r="V11" s="8"/>
    </row>
    <row r="12" spans="1:22" s="3" customFormat="1" ht="30.75" customHeight="1" x14ac:dyDescent="0.25">
      <c r="A12" s="162" t="s">
        <v>25</v>
      </c>
      <c r="B12" s="163"/>
      <c r="C12" s="6">
        <f>C6+C8+C10</f>
        <v>266528.19746059994</v>
      </c>
      <c r="D12" s="6">
        <f>D6+D8+D10</f>
        <v>277364.19900130003</v>
      </c>
      <c r="E12" s="6">
        <f t="shared" ref="E12:K12" si="4">E6+E8+E10</f>
        <v>305413.39546059998</v>
      </c>
      <c r="F12" s="6">
        <f t="shared" si="4"/>
        <v>387853.16613329999</v>
      </c>
      <c r="G12" s="6">
        <f t="shared" si="4"/>
        <v>391603.91438029998</v>
      </c>
      <c r="H12" s="6">
        <f t="shared" si="4"/>
        <v>423854.50649519998</v>
      </c>
      <c r="I12" s="6">
        <f t="shared" si="4"/>
        <v>513807.17851250002</v>
      </c>
      <c r="J12" s="6">
        <f t="shared" si="4"/>
        <v>542007.1661247001</v>
      </c>
      <c r="K12" s="6">
        <f t="shared" si="4"/>
        <v>557413.86662350001</v>
      </c>
      <c r="L12" s="117">
        <f>(POWER(K12/D12,1/7)-1)*100</f>
        <v>10.4851499059756</v>
      </c>
    </row>
    <row r="13" spans="1:22" x14ac:dyDescent="0.25">
      <c r="A13" s="171" t="s">
        <v>37</v>
      </c>
      <c r="B13" s="172"/>
      <c r="C13" s="19">
        <f>C12/C$5*100</f>
        <v>15.528467677556234</v>
      </c>
      <c r="D13" s="19">
        <f>D12/D$5*100</f>
        <v>14.997251374122285</v>
      </c>
      <c r="E13" s="19">
        <f t="shared" ref="E13:K13" si="5">E12/E$5*100</f>
        <v>15.610075523705792</v>
      </c>
      <c r="F13" s="19">
        <f t="shared" si="5"/>
        <v>16.806723742695485</v>
      </c>
      <c r="G13" s="19">
        <f t="shared" si="5"/>
        <v>17.640974697367376</v>
      </c>
      <c r="H13" s="19">
        <f t="shared" si="5"/>
        <v>19.631589692714542</v>
      </c>
      <c r="I13" s="19">
        <f t="shared" si="5"/>
        <v>16.326776912419732</v>
      </c>
      <c r="J13" s="19">
        <f t="shared" si="5"/>
        <v>14.966165998815391</v>
      </c>
      <c r="K13" s="19">
        <f t="shared" si="5"/>
        <v>15.402631064405806</v>
      </c>
      <c r="L13" s="117"/>
      <c r="N13" s="8"/>
      <c r="O13" s="8"/>
      <c r="P13" s="8"/>
      <c r="Q13" s="8"/>
      <c r="R13" s="8"/>
      <c r="S13" s="8"/>
      <c r="T13" s="8"/>
      <c r="U13" s="8"/>
    </row>
    <row r="14" spans="1:22" s="3" customFormat="1" x14ac:dyDescent="0.25">
      <c r="A14" s="167" t="s">
        <v>18</v>
      </c>
      <c r="B14" s="168"/>
      <c r="C14" s="16">
        <v>2490305.5378454998</v>
      </c>
      <c r="D14" s="16">
        <v>2577675.3668287001</v>
      </c>
      <c r="E14" s="16">
        <v>3001033.4334610002</v>
      </c>
      <c r="F14" s="16">
        <v>3594674.6119225002</v>
      </c>
      <c r="G14" s="16">
        <v>3360954.4561116998</v>
      </c>
      <c r="H14" s="14">
        <v>2915957.7004137002</v>
      </c>
      <c r="I14" s="14">
        <v>4572774.5890790997</v>
      </c>
      <c r="J14" s="14">
        <v>5749801.2710747998</v>
      </c>
      <c r="K14" s="14">
        <v>5616042.3662943002</v>
      </c>
      <c r="L14" s="116">
        <f>(POWER(K14/D14,1/7)-1)*100</f>
        <v>11.767257222178751</v>
      </c>
      <c r="N14" s="4"/>
      <c r="O14" s="4"/>
      <c r="P14" s="4"/>
      <c r="Q14" s="4"/>
      <c r="R14" s="4"/>
      <c r="S14" s="4"/>
      <c r="T14" s="4"/>
      <c r="U14" s="4"/>
    </row>
    <row r="15" spans="1:22" ht="30" x14ac:dyDescent="0.25">
      <c r="A15" s="169" t="s">
        <v>31</v>
      </c>
      <c r="B15" s="9" t="s">
        <v>22</v>
      </c>
      <c r="C15" s="10">
        <v>261879.9847803</v>
      </c>
      <c r="D15" s="10">
        <v>269188.51155140001</v>
      </c>
      <c r="E15" s="10">
        <v>317855.93704230001</v>
      </c>
      <c r="F15" s="10">
        <v>394834.29249759996</v>
      </c>
      <c r="G15" s="10">
        <v>359660.1631761</v>
      </c>
      <c r="H15" s="10">
        <v>373714.25056680001</v>
      </c>
      <c r="I15" s="10">
        <v>544115.02856909996</v>
      </c>
      <c r="J15" s="10">
        <v>642088.2199399001</v>
      </c>
      <c r="K15" s="10">
        <v>600377.93977389997</v>
      </c>
      <c r="L15" s="117">
        <f>(POWER(K15/D15,1/7)-1)*100</f>
        <v>12.141635701695375</v>
      </c>
    </row>
    <row r="16" spans="1:22" ht="15" customHeight="1" x14ac:dyDescent="0.25">
      <c r="A16" s="170"/>
      <c r="B16" s="9" t="s">
        <v>38</v>
      </c>
      <c r="C16" s="12">
        <f t="shared" ref="C16:G16" si="6">C15/C14*100</f>
        <v>10.51597809186365</v>
      </c>
      <c r="D16" s="12">
        <f t="shared" si="6"/>
        <v>10.443072662116531</v>
      </c>
      <c r="E16" s="12">
        <f t="shared" si="6"/>
        <v>10.591549347576795</v>
      </c>
      <c r="F16" s="12">
        <f t="shared" si="6"/>
        <v>10.983867390613002</v>
      </c>
      <c r="G16" s="12">
        <f t="shared" si="6"/>
        <v>10.701131713405964</v>
      </c>
      <c r="H16" s="12">
        <f t="shared" ref="H16" si="7">H15/H14*100</f>
        <v>12.816175300271999</v>
      </c>
      <c r="I16" s="12">
        <f>I15/I14*100</f>
        <v>11.899012688457884</v>
      </c>
      <c r="J16" s="12">
        <f>J15/J14*100</f>
        <v>11.167137604738045</v>
      </c>
      <c r="K16" s="12">
        <f>K15/K14*100</f>
        <v>10.690409733679671</v>
      </c>
      <c r="L16" s="117"/>
    </row>
    <row r="17" spans="1:12" x14ac:dyDescent="0.25">
      <c r="A17" s="173">
        <v>30</v>
      </c>
      <c r="B17" s="9" t="s">
        <v>23</v>
      </c>
      <c r="C17" s="10">
        <v>10742.0822369</v>
      </c>
      <c r="D17" s="10">
        <v>11515.0304476</v>
      </c>
      <c r="E17" s="10">
        <v>12241.1329816</v>
      </c>
      <c r="F17" s="10">
        <v>14581.1332122</v>
      </c>
      <c r="G17" s="10">
        <v>16530.365243600001</v>
      </c>
      <c r="H17" s="10">
        <v>18934.356122900001</v>
      </c>
      <c r="I17" s="10">
        <v>25602.962954999999</v>
      </c>
      <c r="J17" s="10">
        <v>21022.827003900002</v>
      </c>
      <c r="K17" s="10">
        <v>21402.7542584</v>
      </c>
      <c r="L17" s="117">
        <f>(POWER(K17/D17,1/7)-1)*100</f>
        <v>9.259144671049091</v>
      </c>
    </row>
    <row r="18" spans="1:12" ht="15" customHeight="1" x14ac:dyDescent="0.25">
      <c r="A18" s="174"/>
      <c r="B18" s="9" t="s">
        <v>38</v>
      </c>
      <c r="C18" s="12">
        <f t="shared" ref="C18:K18" si="8">C17/C$14*100</f>
        <v>0.4313559952243276</v>
      </c>
      <c r="D18" s="12">
        <f t="shared" si="8"/>
        <v>0.44672151488831119</v>
      </c>
      <c r="E18" s="12">
        <f t="shared" si="8"/>
        <v>0.40789725449618447</v>
      </c>
      <c r="F18" s="12">
        <f t="shared" si="8"/>
        <v>0.40563151846452472</v>
      </c>
      <c r="G18" s="12">
        <f t="shared" si="8"/>
        <v>0.4918354431593232</v>
      </c>
      <c r="H18" s="12">
        <f t="shared" ref="H18" si="9">H17/H$14*100</f>
        <v>0.64933576094789358</v>
      </c>
      <c r="I18" s="12">
        <f t="shared" si="8"/>
        <v>0.55989995693525141</v>
      </c>
      <c r="J18" s="12">
        <f t="shared" si="8"/>
        <v>0.36562701931383867</v>
      </c>
      <c r="K18" s="12">
        <f t="shared" si="8"/>
        <v>0.38110029915109833</v>
      </c>
      <c r="L18" s="117"/>
    </row>
    <row r="19" spans="1:12" x14ac:dyDescent="0.25">
      <c r="A19" s="173">
        <v>31</v>
      </c>
      <c r="B19" s="9" t="s">
        <v>24</v>
      </c>
      <c r="C19" s="10">
        <v>45973.105951500002</v>
      </c>
      <c r="D19" s="10">
        <v>28754.1865516</v>
      </c>
      <c r="E19" s="10">
        <v>30108.172553600001</v>
      </c>
      <c r="F19" s="10">
        <v>46456.754830600003</v>
      </c>
      <c r="G19" s="10">
        <v>47396.6963827</v>
      </c>
      <c r="H19" s="10">
        <v>51034.327705800002</v>
      </c>
      <c r="I19" s="10">
        <v>95328.830702000007</v>
      </c>
      <c r="J19" s="10">
        <v>123407.3770863</v>
      </c>
      <c r="K19" s="10">
        <v>73884.511786300005</v>
      </c>
      <c r="L19" s="117">
        <f>(POWER(K19/D19,1/7)-1)*100</f>
        <v>14.432749170679514</v>
      </c>
    </row>
    <row r="20" spans="1:12" ht="15" customHeight="1" x14ac:dyDescent="0.25">
      <c r="A20" s="174"/>
      <c r="B20" s="9" t="s">
        <v>38</v>
      </c>
      <c r="C20" s="13">
        <f t="shared" ref="C20:I20" si="10">C19/C$14*100</f>
        <v>1.8460829505793839</v>
      </c>
      <c r="D20" s="13">
        <f t="shared" si="10"/>
        <v>1.1155084508169126</v>
      </c>
      <c r="E20" s="13">
        <f t="shared" si="10"/>
        <v>1.0032601509166517</v>
      </c>
      <c r="F20" s="13">
        <f t="shared" si="10"/>
        <v>1.2923771925424441</v>
      </c>
      <c r="G20" s="13">
        <f t="shared" si="10"/>
        <v>1.4102153719016295</v>
      </c>
      <c r="H20" s="13">
        <f t="shared" ref="H20" si="11">H19/H$14*100</f>
        <v>1.7501738004827552</v>
      </c>
      <c r="I20" s="13">
        <f t="shared" si="10"/>
        <v>2.0847043484205083</v>
      </c>
      <c r="J20" s="13">
        <f>J19/J$14*100</f>
        <v>2.1462894327690685</v>
      </c>
      <c r="K20" s="13">
        <f>K19/K$14*100</f>
        <v>1.3155974789245064</v>
      </c>
      <c r="L20" s="117"/>
    </row>
    <row r="21" spans="1:12" s="3" customFormat="1" ht="31.5" customHeight="1" x14ac:dyDescent="0.25">
      <c r="A21" s="162" t="s">
        <v>33</v>
      </c>
      <c r="B21" s="163"/>
      <c r="C21" s="6">
        <f>C15+C17+C19</f>
        <v>318595.1729687</v>
      </c>
      <c r="D21" s="6">
        <f>D15+D17+D19</f>
        <v>309457.7285506</v>
      </c>
      <c r="E21" s="6">
        <f t="shared" ref="E21:K21" si="12">E15+E17+E19</f>
        <v>360205.2425775</v>
      </c>
      <c r="F21" s="6">
        <f t="shared" si="12"/>
        <v>455872.18054039998</v>
      </c>
      <c r="G21" s="6">
        <f t="shared" si="12"/>
        <v>423587.22480239999</v>
      </c>
      <c r="H21" s="6">
        <f t="shared" si="12"/>
        <v>443682.93439549999</v>
      </c>
      <c r="I21" s="6">
        <f t="shared" si="12"/>
        <v>665046.8222260999</v>
      </c>
      <c r="J21" s="6">
        <f t="shared" si="12"/>
        <v>786518.4240301</v>
      </c>
      <c r="K21" s="6">
        <f t="shared" si="12"/>
        <v>695665.2058185999</v>
      </c>
      <c r="L21" s="117">
        <f>(POWER(K21/D21,1/7)-1)*100</f>
        <v>12.26826024725951</v>
      </c>
    </row>
    <row r="22" spans="1:12" x14ac:dyDescent="0.25">
      <c r="A22" s="171" t="s">
        <v>38</v>
      </c>
      <c r="B22" s="172"/>
      <c r="C22" s="19">
        <f t="shared" ref="C22:K22" si="13">C21/C$14*100</f>
        <v>12.793417037667362</v>
      </c>
      <c r="D22" s="19">
        <f t="shared" si="13"/>
        <v>12.005302627821756</v>
      </c>
      <c r="E22" s="19">
        <f t="shared" si="13"/>
        <v>12.00270675298963</v>
      </c>
      <c r="F22" s="19">
        <f t="shared" si="13"/>
        <v>12.68187610161997</v>
      </c>
      <c r="G22" s="19">
        <f t="shared" si="13"/>
        <v>12.603182528466917</v>
      </c>
      <c r="H22" s="19">
        <f t="shared" si="13"/>
        <v>15.215684861702647</v>
      </c>
      <c r="I22" s="19">
        <f t="shared" si="13"/>
        <v>14.543616993813643</v>
      </c>
      <c r="J22" s="19">
        <f t="shared" si="13"/>
        <v>13.679054056820949</v>
      </c>
      <c r="K22" s="19">
        <f t="shared" si="13"/>
        <v>12.387107511755275</v>
      </c>
      <c r="L22" s="118"/>
    </row>
    <row r="23" spans="1:12" ht="77.25" customHeight="1" x14ac:dyDescent="0.25">
      <c r="A23" s="164" t="s">
        <v>36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</row>
    <row r="24" spans="1:12" x14ac:dyDescent="0.25">
      <c r="A24" s="144" t="s">
        <v>341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</row>
    <row r="25" spans="1:12" x14ac:dyDescent="0.25">
      <c r="A25" s="145" t="s">
        <v>342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</row>
    <row r="29" spans="1:12" x14ac:dyDescent="0.25">
      <c r="A29"/>
    </row>
    <row r="30" spans="1:12" x14ac:dyDescent="0.25">
      <c r="A30"/>
    </row>
  </sheetData>
  <mergeCells count="17">
    <mergeCell ref="A24:L24"/>
    <mergeCell ref="A25:L25"/>
    <mergeCell ref="A1:L1"/>
    <mergeCell ref="A2:L2"/>
    <mergeCell ref="A12:B12"/>
    <mergeCell ref="A21:B21"/>
    <mergeCell ref="A23:L23"/>
    <mergeCell ref="A5:B5"/>
    <mergeCell ref="A14:B14"/>
    <mergeCell ref="A6:A7"/>
    <mergeCell ref="A22:B22"/>
    <mergeCell ref="A8:A9"/>
    <mergeCell ref="A10:A11"/>
    <mergeCell ref="A15:A16"/>
    <mergeCell ref="A17:A18"/>
    <mergeCell ref="A19:A20"/>
    <mergeCell ref="A13:B13"/>
  </mergeCells>
  <printOptions horizontalCentered="1"/>
  <pageMargins left="0.70866141732283472" right="0.70866141732283472" top="0.74803149606299213" bottom="0.74803149606299213" header="0.31496062992125984" footer="0.31496062992125984"/>
  <pageSetup scale="75" firstPageNumber="91" orientation="landscape" useFirstPageNumber="1" r:id="rId1"/>
  <headerFooter>
    <firstFooter>&amp;C&amp;P</firstFooter>
  </headerFooter>
  <ignoredErrors>
    <ignoredError sqref="C12 C21 D12:K12 D21:K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G42"/>
  <sheetViews>
    <sheetView view="pageBreakPreview" zoomScaleNormal="100" zoomScaleSheetLayoutView="100" workbookViewId="0">
      <selection activeCell="A24" sqref="A24"/>
    </sheetView>
  </sheetViews>
  <sheetFormatPr defaultColWidth="9.140625" defaultRowHeight="15" x14ac:dyDescent="0.25"/>
  <cols>
    <col min="1" max="1" width="54.5703125" style="67" customWidth="1"/>
    <col min="2" max="2" width="27.7109375" style="67" customWidth="1"/>
    <col min="3" max="16384" width="9.140625" style="67"/>
  </cols>
  <sheetData>
    <row r="1" spans="1:7" x14ac:dyDescent="0.25">
      <c r="A1" s="226" t="s">
        <v>279</v>
      </c>
      <c r="B1" s="226"/>
    </row>
    <row r="2" spans="1:7" ht="16.5" customHeight="1" x14ac:dyDescent="0.25">
      <c r="A2" s="68" t="s">
        <v>280</v>
      </c>
      <c r="B2" s="69" t="s">
        <v>281</v>
      </c>
    </row>
    <row r="3" spans="1:7" ht="16.5" customHeight="1" x14ac:dyDescent="0.25">
      <c r="A3" s="91">
        <v>1</v>
      </c>
      <c r="B3" s="91">
        <v>2</v>
      </c>
    </row>
    <row r="4" spans="1:7" ht="16.5" customHeight="1" x14ac:dyDescent="0.25">
      <c r="A4" s="70">
        <v>45352</v>
      </c>
      <c r="B4" s="97">
        <v>82.997627777777765</v>
      </c>
    </row>
    <row r="5" spans="1:7" ht="16.5" customHeight="1" x14ac:dyDescent="0.25">
      <c r="A5" s="70">
        <v>45323</v>
      </c>
      <c r="B5" s="98">
        <v>82.963639999999998</v>
      </c>
    </row>
    <row r="6" spans="1:7" ht="16.5" customHeight="1" x14ac:dyDescent="0.25">
      <c r="A6" s="70">
        <v>45292</v>
      </c>
      <c r="B6" s="97">
        <v>83.120980952380933</v>
      </c>
    </row>
    <row r="7" spans="1:7" ht="16.5" customHeight="1" x14ac:dyDescent="0.25">
      <c r="A7" s="70">
        <v>45261</v>
      </c>
      <c r="B7" s="97">
        <v>83.278719999999993</v>
      </c>
    </row>
    <row r="8" spans="1:7" ht="16.5" customHeight="1" x14ac:dyDescent="0.25">
      <c r="A8" s="70">
        <v>45231</v>
      </c>
      <c r="B8" s="97">
        <v>83.298005000000003</v>
      </c>
    </row>
    <row r="9" spans="1:7" ht="16.5" customHeight="1" x14ac:dyDescent="0.25">
      <c r="A9" s="70">
        <v>45200</v>
      </c>
      <c r="B9" s="98">
        <v>83.235334999999992</v>
      </c>
    </row>
    <row r="10" spans="1:7" ht="16.5" customHeight="1" x14ac:dyDescent="0.25">
      <c r="A10" s="70">
        <v>45170</v>
      </c>
      <c r="B10" s="97">
        <v>83.047460000000001</v>
      </c>
    </row>
    <row r="11" spans="1:7" ht="16.5" customHeight="1" x14ac:dyDescent="0.25">
      <c r="A11" s="95" t="s">
        <v>409</v>
      </c>
      <c r="B11" s="97">
        <v>82.785385714285724</v>
      </c>
    </row>
    <row r="12" spans="1:7" ht="16.5" customHeight="1" x14ac:dyDescent="0.25">
      <c r="A12" s="95" t="s">
        <v>408</v>
      </c>
      <c r="B12" s="97">
        <v>82.151942857142856</v>
      </c>
    </row>
    <row r="13" spans="1:7" ht="16.5" customHeight="1" x14ac:dyDescent="0.25">
      <c r="A13" s="95" t="s">
        <v>407</v>
      </c>
      <c r="B13" s="98">
        <v>82.233657142857126</v>
      </c>
    </row>
    <row r="14" spans="1:7" ht="16.5" customHeight="1" x14ac:dyDescent="0.25">
      <c r="A14" s="95" t="s">
        <v>406</v>
      </c>
      <c r="B14" s="97">
        <v>82.34332380952381</v>
      </c>
      <c r="G14" s="140"/>
    </row>
    <row r="15" spans="1:7" ht="16.5" customHeight="1" x14ac:dyDescent="0.25">
      <c r="A15" s="95" t="s">
        <v>405</v>
      </c>
      <c r="B15" s="97">
        <v>82.020782352941183</v>
      </c>
    </row>
    <row r="16" spans="1:7" ht="16.5" customHeight="1" x14ac:dyDescent="0.25">
      <c r="A16" s="70">
        <v>44986</v>
      </c>
      <c r="B16" s="97">
        <v>82.288570000000007</v>
      </c>
    </row>
    <row r="17" spans="1:2" ht="16.5" customHeight="1" x14ac:dyDescent="0.25">
      <c r="A17" s="70">
        <v>44958</v>
      </c>
      <c r="B17" s="98">
        <v>82.608545000000021</v>
      </c>
    </row>
    <row r="18" spans="1:2" ht="16.5" customHeight="1" x14ac:dyDescent="0.25">
      <c r="A18" s="70">
        <v>44927</v>
      </c>
      <c r="B18" s="97">
        <v>81.899590476190468</v>
      </c>
    </row>
    <row r="19" spans="1:2" ht="16.5" customHeight="1" x14ac:dyDescent="0.25">
      <c r="A19" s="70">
        <v>44896</v>
      </c>
      <c r="B19" s="97">
        <v>82.464213636363624</v>
      </c>
    </row>
    <row r="20" spans="1:2" ht="16.5" customHeight="1" x14ac:dyDescent="0.25">
      <c r="A20" s="70">
        <v>44866</v>
      </c>
      <c r="B20" s="97">
        <v>81.810519047619053</v>
      </c>
    </row>
    <row r="21" spans="1:2" ht="16.5" customHeight="1" x14ac:dyDescent="0.25">
      <c r="A21" s="70">
        <v>44835</v>
      </c>
      <c r="B21" s="97">
        <v>82.340116666666688</v>
      </c>
    </row>
    <row r="22" spans="1:2" ht="16.5" customHeight="1" x14ac:dyDescent="0.25">
      <c r="A22" s="70">
        <v>44805</v>
      </c>
      <c r="B22" s="97">
        <v>80.231554545454557</v>
      </c>
    </row>
    <row r="23" spans="1:2" ht="16.5" customHeight="1" x14ac:dyDescent="0.25">
      <c r="A23" s="95" t="s">
        <v>350</v>
      </c>
      <c r="B23" s="97">
        <v>79.546933333333328</v>
      </c>
    </row>
    <row r="24" spans="1:2" ht="16.5" customHeight="1" x14ac:dyDescent="0.25">
      <c r="A24" s="95" t="s">
        <v>349</v>
      </c>
      <c r="B24" s="97">
        <v>79.60155238095237</v>
      </c>
    </row>
    <row r="25" spans="1:2" ht="16.5" customHeight="1" x14ac:dyDescent="0.25">
      <c r="A25" s="95" t="s">
        <v>348</v>
      </c>
      <c r="B25" s="97">
        <v>78.074577272727254</v>
      </c>
    </row>
    <row r="26" spans="1:2" ht="16.5" customHeight="1" x14ac:dyDescent="0.25">
      <c r="A26" s="95" t="s">
        <v>347</v>
      </c>
      <c r="B26" s="97">
        <v>77.31927499999999</v>
      </c>
    </row>
    <row r="27" spans="1:2" ht="16.5" customHeight="1" x14ac:dyDescent="0.25">
      <c r="A27" s="95" t="s">
        <v>346</v>
      </c>
      <c r="B27" s="97">
        <v>76.410525000000007</v>
      </c>
    </row>
    <row r="28" spans="1:2" ht="16.5" customHeight="1" x14ac:dyDescent="0.25">
      <c r="A28" s="70">
        <v>44621</v>
      </c>
      <c r="B28" s="71">
        <v>76.24447142857143</v>
      </c>
    </row>
    <row r="29" spans="1:2" ht="16.5" customHeight="1" x14ac:dyDescent="0.25">
      <c r="A29" s="70">
        <v>44593</v>
      </c>
      <c r="B29" s="71">
        <v>75.003126315789473</v>
      </c>
    </row>
    <row r="30" spans="1:2" ht="16.5" customHeight="1" x14ac:dyDescent="0.25">
      <c r="A30" s="70">
        <v>44562</v>
      </c>
      <c r="B30" s="71">
        <v>74.441599999999994</v>
      </c>
    </row>
    <row r="31" spans="1:2" ht="16.5" customHeight="1" x14ac:dyDescent="0.25">
      <c r="A31" s="70">
        <v>44531</v>
      </c>
      <c r="B31" s="71">
        <v>75.372521739130448</v>
      </c>
    </row>
    <row r="32" spans="1:2" ht="16.5" customHeight="1" x14ac:dyDescent="0.25">
      <c r="A32" s="70">
        <v>44501</v>
      </c>
      <c r="B32" s="71">
        <v>74.496510526315788</v>
      </c>
    </row>
    <row r="33" spans="1:2" ht="16.5" customHeight="1" x14ac:dyDescent="0.25">
      <c r="A33" s="70">
        <v>44470</v>
      </c>
      <c r="B33" s="71">
        <v>74.915284210526309</v>
      </c>
    </row>
    <row r="34" spans="1:2" ht="16.5" customHeight="1" x14ac:dyDescent="0.25">
      <c r="A34" s="70">
        <v>44440</v>
      </c>
      <c r="B34" s="71">
        <v>73.56340952380954</v>
      </c>
    </row>
    <row r="35" spans="1:2" ht="16.5" customHeight="1" x14ac:dyDescent="0.25">
      <c r="A35" s="70">
        <v>44409</v>
      </c>
      <c r="B35" s="71">
        <v>74.18459</v>
      </c>
    </row>
    <row r="36" spans="1:2" ht="16.5" customHeight="1" x14ac:dyDescent="0.25">
      <c r="A36" s="70">
        <v>44378</v>
      </c>
      <c r="B36" s="71">
        <v>74.526966666666652</v>
      </c>
    </row>
    <row r="37" spans="1:2" ht="16.5" customHeight="1" x14ac:dyDescent="0.25">
      <c r="A37" s="70">
        <v>44348</v>
      </c>
      <c r="B37" s="71">
        <v>73.558259090909075</v>
      </c>
    </row>
    <row r="38" spans="1:2" ht="16.5" customHeight="1" x14ac:dyDescent="0.25">
      <c r="A38" s="70">
        <v>44317</v>
      </c>
      <c r="B38" s="71">
        <v>73.267742105263167</v>
      </c>
    </row>
    <row r="39" spans="1:2" ht="16.5" customHeight="1" x14ac:dyDescent="0.25">
      <c r="A39" s="70">
        <v>44287</v>
      </c>
      <c r="B39" s="71">
        <v>74.472211764705875</v>
      </c>
    </row>
    <row r="40" spans="1:2" ht="16.5" customHeight="1" x14ac:dyDescent="0.25">
      <c r="A40" s="223" t="s">
        <v>361</v>
      </c>
      <c r="B40" s="223"/>
    </row>
    <row r="41" spans="1:2" ht="16.5" customHeight="1" x14ac:dyDescent="0.25">
      <c r="A41" s="224" t="s">
        <v>362</v>
      </c>
      <c r="B41" s="224"/>
    </row>
    <row r="42" spans="1:2" x14ac:dyDescent="0.25">
      <c r="A42" s="225" t="s">
        <v>363</v>
      </c>
      <c r="B42" s="225"/>
    </row>
  </sheetData>
  <mergeCells count="4">
    <mergeCell ref="A40:B40"/>
    <mergeCell ref="A41:B41"/>
    <mergeCell ref="A42:B42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165" fitToHeight="0" orientation="portrait" useFirstPageNumber="1" r:id="rId1"/>
  <headerFooter differentOddEven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N40"/>
  <sheetViews>
    <sheetView view="pageBreakPreview" topLeftCell="A3" zoomScaleNormal="90" zoomScaleSheetLayoutView="100" workbookViewId="0">
      <selection activeCell="K20" sqref="K20"/>
    </sheetView>
  </sheetViews>
  <sheetFormatPr defaultRowHeight="15" x14ac:dyDescent="0.25"/>
  <cols>
    <col min="1" max="1" width="5.28515625" customWidth="1"/>
    <col min="2" max="2" width="7.5703125" customWidth="1"/>
    <col min="3" max="6" width="11.7109375" customWidth="1"/>
    <col min="7" max="7" width="13.7109375" customWidth="1"/>
    <col min="8" max="8" width="12.5703125" bestFit="1" customWidth="1"/>
    <col min="9" max="9" width="9.85546875" bestFit="1" customWidth="1"/>
    <col min="10" max="10" width="12.5703125" bestFit="1" customWidth="1"/>
    <col min="11" max="11" width="13.28515625" customWidth="1"/>
    <col min="12" max="12" width="12.5703125" bestFit="1" customWidth="1"/>
    <col min="13" max="13" width="11.7109375" customWidth="1"/>
    <col min="14" max="14" width="13.5703125" customWidth="1"/>
  </cols>
  <sheetData>
    <row r="1" spans="1:14" x14ac:dyDescent="0.25">
      <c r="A1" s="228" t="s">
        <v>388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30"/>
    </row>
    <row r="2" spans="1:14" x14ac:dyDescent="0.25">
      <c r="A2" s="227" t="s">
        <v>372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20.25" customHeight="1" x14ac:dyDescent="0.25">
      <c r="A3" s="235"/>
      <c r="B3" s="235"/>
      <c r="C3" s="235"/>
      <c r="D3" s="198" t="s">
        <v>283</v>
      </c>
      <c r="E3" s="198"/>
      <c r="F3" s="198"/>
      <c r="G3" s="198"/>
      <c r="H3" s="198"/>
      <c r="I3" s="198"/>
      <c r="J3" s="198"/>
      <c r="K3" s="198"/>
      <c r="L3" s="198"/>
      <c r="M3" s="198"/>
      <c r="N3" s="198" t="s">
        <v>284</v>
      </c>
    </row>
    <row r="4" spans="1:14" x14ac:dyDescent="0.25">
      <c r="A4" s="235"/>
      <c r="B4" s="235"/>
      <c r="C4" s="235"/>
      <c r="D4" s="34" t="s">
        <v>285</v>
      </c>
      <c r="E4" s="34" t="s">
        <v>286</v>
      </c>
      <c r="F4" s="34" t="s">
        <v>287</v>
      </c>
      <c r="G4" s="34" t="s">
        <v>288</v>
      </c>
      <c r="H4" s="34" t="s">
        <v>289</v>
      </c>
      <c r="I4" s="34" t="s">
        <v>290</v>
      </c>
      <c r="J4" s="34" t="s">
        <v>291</v>
      </c>
      <c r="K4" s="34" t="s">
        <v>292</v>
      </c>
      <c r="L4" s="34" t="s">
        <v>293</v>
      </c>
      <c r="M4" s="34" t="s">
        <v>294</v>
      </c>
      <c r="N4" s="198"/>
    </row>
    <row r="5" spans="1:14" ht="30" customHeight="1" x14ac:dyDescent="0.25">
      <c r="A5" s="234" t="s">
        <v>282</v>
      </c>
      <c r="B5" s="233">
        <v>28</v>
      </c>
      <c r="C5" s="72" t="s">
        <v>295</v>
      </c>
      <c r="D5" s="73" t="s">
        <v>296</v>
      </c>
      <c r="E5" s="73" t="s">
        <v>298</v>
      </c>
      <c r="F5" s="73" t="s">
        <v>297</v>
      </c>
      <c r="G5" s="73" t="s">
        <v>356</v>
      </c>
      <c r="H5" s="73" t="s">
        <v>299</v>
      </c>
      <c r="I5" s="73" t="s">
        <v>300</v>
      </c>
      <c r="J5" s="73" t="s">
        <v>301</v>
      </c>
      <c r="K5" s="73" t="s">
        <v>364</v>
      </c>
      <c r="L5" s="73" t="s">
        <v>310</v>
      </c>
      <c r="M5" s="73" t="s">
        <v>386</v>
      </c>
      <c r="N5" s="121" t="s">
        <v>375</v>
      </c>
    </row>
    <row r="6" spans="1:14" ht="30" customHeight="1" x14ac:dyDescent="0.25">
      <c r="A6" s="234"/>
      <c r="B6" s="233"/>
      <c r="C6" s="72" t="s">
        <v>304</v>
      </c>
      <c r="D6" s="75">
        <v>34279.801731</v>
      </c>
      <c r="E6" s="75">
        <v>15010.743431999999</v>
      </c>
      <c r="F6" s="75">
        <v>13134.023677990001</v>
      </c>
      <c r="G6" s="75">
        <v>9553.8067287949998</v>
      </c>
      <c r="H6" s="75">
        <v>8844.9063071879991</v>
      </c>
      <c r="I6" s="75">
        <v>6255.3628308290008</v>
      </c>
      <c r="J6" s="75">
        <v>5968.9429040949999</v>
      </c>
      <c r="K6" s="75">
        <v>5651.5431002129999</v>
      </c>
      <c r="L6" s="75">
        <v>4931.323975927</v>
      </c>
      <c r="M6" s="75">
        <v>4347.3222143599996</v>
      </c>
      <c r="N6" s="76">
        <v>167060.51343072305</v>
      </c>
    </row>
    <row r="7" spans="1:14" ht="30" customHeight="1" x14ac:dyDescent="0.25">
      <c r="A7" s="234"/>
      <c r="B7" s="233">
        <v>29</v>
      </c>
      <c r="C7" s="72" t="s">
        <v>295</v>
      </c>
      <c r="D7" s="73" t="s">
        <v>296</v>
      </c>
      <c r="E7" s="73" t="s">
        <v>298</v>
      </c>
      <c r="F7" s="73" t="s">
        <v>305</v>
      </c>
      <c r="G7" s="73" t="s">
        <v>306</v>
      </c>
      <c r="H7" s="73" t="s">
        <v>297</v>
      </c>
      <c r="I7" s="73" t="s">
        <v>301</v>
      </c>
      <c r="J7" s="73" t="s">
        <v>307</v>
      </c>
      <c r="K7" s="73" t="s">
        <v>308</v>
      </c>
      <c r="L7" s="73" t="s">
        <v>310</v>
      </c>
      <c r="M7" s="73" t="s">
        <v>299</v>
      </c>
      <c r="N7" s="74"/>
    </row>
    <row r="8" spans="1:14" ht="30" customHeight="1" x14ac:dyDescent="0.25">
      <c r="A8" s="234"/>
      <c r="B8" s="233"/>
      <c r="C8" s="72" t="s">
        <v>304</v>
      </c>
      <c r="D8" s="75">
        <v>77911.252431000001</v>
      </c>
      <c r="E8" s="75">
        <v>51730.962501000002</v>
      </c>
      <c r="F8" s="75">
        <v>44593.714333543001</v>
      </c>
      <c r="G8" s="75">
        <v>40302.158392106001</v>
      </c>
      <c r="H8" s="75">
        <v>27854.526168928001</v>
      </c>
      <c r="I8" s="75">
        <v>20166.926335110998</v>
      </c>
      <c r="J8" s="75">
        <v>19475.06833953</v>
      </c>
      <c r="K8" s="75">
        <v>15307.292197152001</v>
      </c>
      <c r="L8" s="75">
        <v>14950.320421614</v>
      </c>
      <c r="M8" s="75">
        <v>14774.153389629</v>
      </c>
      <c r="N8" s="76">
        <v>449413.86902522115</v>
      </c>
    </row>
    <row r="9" spans="1:14" ht="30" x14ac:dyDescent="0.25">
      <c r="A9" s="234"/>
      <c r="B9" s="233">
        <v>30</v>
      </c>
      <c r="C9" s="72" t="s">
        <v>295</v>
      </c>
      <c r="D9" s="73" t="s">
        <v>297</v>
      </c>
      <c r="E9" s="73" t="s">
        <v>306</v>
      </c>
      <c r="F9" s="73" t="s">
        <v>298</v>
      </c>
      <c r="G9" s="73" t="s">
        <v>305</v>
      </c>
      <c r="H9" s="73" t="s">
        <v>308</v>
      </c>
      <c r="I9" s="73" t="s">
        <v>309</v>
      </c>
      <c r="J9" s="73" t="s">
        <v>310</v>
      </c>
      <c r="K9" s="73" t="s">
        <v>301</v>
      </c>
      <c r="L9" s="73" t="s">
        <v>302</v>
      </c>
      <c r="M9" s="73" t="s">
        <v>312</v>
      </c>
      <c r="N9" s="74"/>
    </row>
    <row r="10" spans="1:14" ht="30" customHeight="1" x14ac:dyDescent="0.25">
      <c r="A10" s="234"/>
      <c r="B10" s="233"/>
      <c r="C10" s="72" t="s">
        <v>304</v>
      </c>
      <c r="D10" s="75">
        <v>120989.11687878</v>
      </c>
      <c r="E10" s="75">
        <v>99011.024931498992</v>
      </c>
      <c r="F10" s="75">
        <v>90308.212767000005</v>
      </c>
      <c r="G10" s="75">
        <v>71564.046142621999</v>
      </c>
      <c r="H10" s="75">
        <v>60469.061475768998</v>
      </c>
      <c r="I10" s="75">
        <v>50320.671546813006</v>
      </c>
      <c r="J10" s="75">
        <v>37337.358447498998</v>
      </c>
      <c r="K10" s="75">
        <v>34196.050578073002</v>
      </c>
      <c r="L10" s="75">
        <v>27503.954663869998</v>
      </c>
      <c r="M10" s="75">
        <v>21860.694238147</v>
      </c>
      <c r="N10" s="76">
        <v>806900.56630587927</v>
      </c>
    </row>
    <row r="11" spans="1:14" ht="30" customHeight="1" x14ac:dyDescent="0.25">
      <c r="A11" s="234"/>
      <c r="B11" s="233">
        <v>31</v>
      </c>
      <c r="C11" s="72" t="s">
        <v>295</v>
      </c>
      <c r="D11" s="73" t="s">
        <v>296</v>
      </c>
      <c r="E11" s="73" t="s">
        <v>364</v>
      </c>
      <c r="F11" s="73" t="s">
        <v>298</v>
      </c>
      <c r="G11" s="73" t="s">
        <v>311</v>
      </c>
      <c r="H11" s="73" t="s">
        <v>389</v>
      </c>
      <c r="I11" s="73" t="s">
        <v>297</v>
      </c>
      <c r="J11" s="73" t="s">
        <v>301</v>
      </c>
      <c r="K11" s="73" t="s">
        <v>373</v>
      </c>
      <c r="L11" s="73" t="s">
        <v>357</v>
      </c>
      <c r="M11" s="73" t="s">
        <v>308</v>
      </c>
      <c r="N11" s="74"/>
    </row>
    <row r="12" spans="1:14" ht="30" customHeight="1" x14ac:dyDescent="0.25">
      <c r="A12" s="234"/>
      <c r="B12" s="233"/>
      <c r="C12" s="72" t="s">
        <v>304</v>
      </c>
      <c r="D12" s="75">
        <v>9706.2715270000008</v>
      </c>
      <c r="E12" s="75">
        <v>9547.438763311</v>
      </c>
      <c r="F12" s="75">
        <v>5483.85887</v>
      </c>
      <c r="G12" s="75">
        <v>5459.0551721239999</v>
      </c>
      <c r="H12" s="75">
        <v>4735.6339384090006</v>
      </c>
      <c r="I12" s="75">
        <v>2937.1303134710001</v>
      </c>
      <c r="J12" s="75">
        <v>2585.258332243</v>
      </c>
      <c r="K12" s="75">
        <v>2457.8947391920001</v>
      </c>
      <c r="L12" s="75">
        <v>1947.4049050000001</v>
      </c>
      <c r="M12" s="75">
        <v>1912.2361109609999</v>
      </c>
      <c r="N12" s="76">
        <v>69105.994228939002</v>
      </c>
    </row>
    <row r="13" spans="1:14" ht="30" customHeight="1" x14ac:dyDescent="0.25">
      <c r="A13" s="234"/>
      <c r="B13" s="233">
        <v>32</v>
      </c>
      <c r="C13" s="72" t="s">
        <v>295</v>
      </c>
      <c r="D13" s="73" t="s">
        <v>297</v>
      </c>
      <c r="E13" s="73" t="s">
        <v>296</v>
      </c>
      <c r="F13" s="73" t="s">
        <v>298</v>
      </c>
      <c r="G13" s="73" t="s">
        <v>301</v>
      </c>
      <c r="H13" s="73" t="s">
        <v>299</v>
      </c>
      <c r="I13" s="73" t="s">
        <v>309</v>
      </c>
      <c r="J13" s="73" t="s">
        <v>310</v>
      </c>
      <c r="K13" s="73" t="s">
        <v>312</v>
      </c>
      <c r="L13" s="73" t="s">
        <v>302</v>
      </c>
      <c r="M13" s="73" t="s">
        <v>307</v>
      </c>
      <c r="N13" s="74"/>
    </row>
    <row r="14" spans="1:14" ht="30" customHeight="1" x14ac:dyDescent="0.25">
      <c r="A14" s="234"/>
      <c r="B14" s="233"/>
      <c r="C14" s="72" t="s">
        <v>304</v>
      </c>
      <c r="D14" s="75">
        <v>12674.164114054001</v>
      </c>
      <c r="E14" s="75">
        <v>9477.0164019999993</v>
      </c>
      <c r="F14" s="75">
        <v>7977.3278639999999</v>
      </c>
      <c r="G14" s="75">
        <v>4940.0575847679993</v>
      </c>
      <c r="H14" s="75">
        <v>3897.6424549150001</v>
      </c>
      <c r="I14" s="75">
        <v>3637.8758282989997</v>
      </c>
      <c r="J14" s="75">
        <v>3368.6153754959996</v>
      </c>
      <c r="K14" s="75">
        <v>3182.1981757640001</v>
      </c>
      <c r="L14" s="75">
        <v>3162.7131783790001</v>
      </c>
      <c r="M14" s="75">
        <v>3004.6859442690002</v>
      </c>
      <c r="N14" s="76">
        <v>81575.661412373011</v>
      </c>
    </row>
    <row r="15" spans="1:14" ht="30" customHeight="1" x14ac:dyDescent="0.25">
      <c r="A15" s="234"/>
      <c r="B15" s="233">
        <v>38</v>
      </c>
      <c r="C15" s="72" t="s">
        <v>295</v>
      </c>
      <c r="D15" s="73" t="s">
        <v>298</v>
      </c>
      <c r="E15" s="73" t="s">
        <v>297</v>
      </c>
      <c r="F15" s="73" t="s">
        <v>296</v>
      </c>
      <c r="G15" s="73" t="s">
        <v>301</v>
      </c>
      <c r="H15" s="73" t="s">
        <v>310</v>
      </c>
      <c r="I15" s="73" t="s">
        <v>299</v>
      </c>
      <c r="J15" s="73" t="s">
        <v>309</v>
      </c>
      <c r="K15" s="73" t="s">
        <v>302</v>
      </c>
      <c r="L15" s="73" t="s">
        <v>308</v>
      </c>
      <c r="M15" s="73" t="s">
        <v>312</v>
      </c>
      <c r="N15" s="74"/>
    </row>
    <row r="16" spans="1:14" ht="30" customHeight="1" x14ac:dyDescent="0.25">
      <c r="A16" s="234"/>
      <c r="B16" s="233"/>
      <c r="C16" s="72" t="s">
        <v>304</v>
      </c>
      <c r="D16" s="75">
        <v>38635.586526999999</v>
      </c>
      <c r="E16" s="75">
        <v>36237.687419505994</v>
      </c>
      <c r="F16" s="75">
        <v>32619.287654</v>
      </c>
      <c r="G16" s="75">
        <v>18788.010951862001</v>
      </c>
      <c r="H16" s="75">
        <v>14415.450097285</v>
      </c>
      <c r="I16" s="75">
        <v>12533.252105972</v>
      </c>
      <c r="J16" s="75">
        <v>8132.6207246230006</v>
      </c>
      <c r="K16" s="75">
        <v>7542.3248209849999</v>
      </c>
      <c r="L16" s="75">
        <v>7437.8647080500004</v>
      </c>
      <c r="M16" s="75">
        <v>7191.4791306249999</v>
      </c>
      <c r="N16" s="76">
        <v>269191.15800098097</v>
      </c>
    </row>
    <row r="17" spans="1:14" ht="30" customHeight="1" x14ac:dyDescent="0.25">
      <c r="A17" s="234"/>
      <c r="B17" s="233">
        <v>39</v>
      </c>
      <c r="C17" s="72" t="s">
        <v>295</v>
      </c>
      <c r="D17" s="73" t="s">
        <v>296</v>
      </c>
      <c r="E17" s="73" t="s">
        <v>298</v>
      </c>
      <c r="F17" s="73" t="s">
        <v>297</v>
      </c>
      <c r="G17" s="73" t="s">
        <v>301</v>
      </c>
      <c r="H17" s="73" t="s">
        <v>309</v>
      </c>
      <c r="I17" s="73" t="s">
        <v>299</v>
      </c>
      <c r="J17" s="73" t="s">
        <v>310</v>
      </c>
      <c r="K17" s="73" t="s">
        <v>308</v>
      </c>
      <c r="L17" s="73" t="s">
        <v>366</v>
      </c>
      <c r="M17" s="73" t="s">
        <v>389</v>
      </c>
      <c r="N17" s="74"/>
    </row>
    <row r="18" spans="1:14" ht="30" customHeight="1" x14ac:dyDescent="0.25">
      <c r="A18" s="234"/>
      <c r="B18" s="233"/>
      <c r="C18" s="72" t="s">
        <v>304</v>
      </c>
      <c r="D18" s="75">
        <v>131450.67781299999</v>
      </c>
      <c r="E18" s="75">
        <v>77796.410810000001</v>
      </c>
      <c r="F18" s="75">
        <v>66629.091146648003</v>
      </c>
      <c r="G18" s="75">
        <v>27056.532596793997</v>
      </c>
      <c r="H18" s="75">
        <v>24672.549812306999</v>
      </c>
      <c r="I18" s="75">
        <v>23626.035219216999</v>
      </c>
      <c r="J18" s="75">
        <v>23175.950891138</v>
      </c>
      <c r="K18" s="75">
        <v>20088.953046152001</v>
      </c>
      <c r="L18" s="75">
        <v>17602.888220870998</v>
      </c>
      <c r="M18" s="75">
        <v>17425.984580084001</v>
      </c>
      <c r="N18" s="76">
        <v>662025.72219558456</v>
      </c>
    </row>
    <row r="19" spans="1:14" ht="30" customHeight="1" x14ac:dyDescent="0.25">
      <c r="A19" s="234"/>
      <c r="B19" s="240">
        <v>4002</v>
      </c>
      <c r="C19" s="72" t="s">
        <v>295</v>
      </c>
      <c r="D19" s="73" t="s">
        <v>367</v>
      </c>
      <c r="E19" s="73" t="s">
        <v>298</v>
      </c>
      <c r="F19" s="73" t="s">
        <v>299</v>
      </c>
      <c r="G19" s="73" t="s">
        <v>296</v>
      </c>
      <c r="H19" s="73" t="s">
        <v>297</v>
      </c>
      <c r="I19" s="73" t="s">
        <v>366</v>
      </c>
      <c r="J19" s="73" t="s">
        <v>310</v>
      </c>
      <c r="K19" s="73" t="s">
        <v>358</v>
      </c>
      <c r="L19" s="73" t="s">
        <v>368</v>
      </c>
      <c r="M19" s="73" t="s">
        <v>389</v>
      </c>
      <c r="N19" s="74"/>
    </row>
    <row r="20" spans="1:14" ht="30" customHeight="1" x14ac:dyDescent="0.25">
      <c r="A20" s="234"/>
      <c r="B20" s="240"/>
      <c r="C20" s="72" t="s">
        <v>304</v>
      </c>
      <c r="D20" s="75">
        <v>2639.0534690149998</v>
      </c>
      <c r="E20" s="75">
        <v>2487.7796669999998</v>
      </c>
      <c r="F20" s="75">
        <v>2037.07118072</v>
      </c>
      <c r="G20" s="75">
        <v>1767.7405349999999</v>
      </c>
      <c r="H20" s="75">
        <v>1495.992261354</v>
      </c>
      <c r="I20" s="75">
        <v>950.12671066400003</v>
      </c>
      <c r="J20" s="75">
        <v>836.92409626799997</v>
      </c>
      <c r="K20" s="75">
        <v>770.24553812199997</v>
      </c>
      <c r="L20" s="75">
        <v>682.38209178299996</v>
      </c>
      <c r="M20" s="75">
        <v>587.98059116700006</v>
      </c>
      <c r="N20" s="76">
        <v>18319.040867476</v>
      </c>
    </row>
    <row r="21" spans="1:14" ht="30" customHeight="1" x14ac:dyDescent="0.25">
      <c r="A21" s="234"/>
      <c r="B21" s="240">
        <v>54</v>
      </c>
      <c r="C21" s="72" t="s">
        <v>295</v>
      </c>
      <c r="D21" s="73" t="s">
        <v>296</v>
      </c>
      <c r="E21" s="73" t="s">
        <v>366</v>
      </c>
      <c r="F21" s="73" t="s">
        <v>309</v>
      </c>
      <c r="G21" s="73" t="s">
        <v>299</v>
      </c>
      <c r="H21" s="73" t="s">
        <v>307</v>
      </c>
      <c r="I21" s="73" t="s">
        <v>359</v>
      </c>
      <c r="J21" s="73" t="s">
        <v>298</v>
      </c>
      <c r="K21" s="73" t="s">
        <v>297</v>
      </c>
      <c r="L21" s="73" t="s">
        <v>301</v>
      </c>
      <c r="M21" s="73" t="s">
        <v>312</v>
      </c>
      <c r="N21" s="74"/>
    </row>
    <row r="22" spans="1:14" ht="30" customHeight="1" x14ac:dyDescent="0.25">
      <c r="A22" s="234"/>
      <c r="B22" s="240"/>
      <c r="C22" s="72" t="s">
        <v>304</v>
      </c>
      <c r="D22" s="75">
        <v>28632.181097000001</v>
      </c>
      <c r="E22" s="75">
        <v>1993.4700935650001</v>
      </c>
      <c r="F22" s="75">
        <v>1849.44596557</v>
      </c>
      <c r="G22" s="75">
        <v>1831.2163612270001</v>
      </c>
      <c r="H22" s="75">
        <v>1794.284980739</v>
      </c>
      <c r="I22" s="75">
        <v>1783.3730889999999</v>
      </c>
      <c r="J22" s="75">
        <v>1532.639314</v>
      </c>
      <c r="K22" s="75">
        <v>1362.7967486589998</v>
      </c>
      <c r="L22" s="75">
        <v>1041.244179646</v>
      </c>
      <c r="M22" s="75">
        <v>768.77033187899997</v>
      </c>
      <c r="N22" s="76">
        <v>50917.764816803014</v>
      </c>
    </row>
    <row r="23" spans="1:14" ht="30" customHeight="1" x14ac:dyDescent="0.25">
      <c r="A23" s="234"/>
      <c r="B23" s="240">
        <v>55</v>
      </c>
      <c r="C23" s="72" t="s">
        <v>295</v>
      </c>
      <c r="D23" s="73" t="s">
        <v>296</v>
      </c>
      <c r="E23" s="73" t="s">
        <v>298</v>
      </c>
      <c r="F23" s="73" t="s">
        <v>365</v>
      </c>
      <c r="G23" s="73" t="s">
        <v>307</v>
      </c>
      <c r="H23" s="73" t="s">
        <v>359</v>
      </c>
      <c r="I23" s="73" t="s">
        <v>367</v>
      </c>
      <c r="J23" s="73" t="s">
        <v>297</v>
      </c>
      <c r="K23" s="73" t="s">
        <v>313</v>
      </c>
      <c r="L23" s="73" t="s">
        <v>309</v>
      </c>
      <c r="M23" s="73" t="s">
        <v>299</v>
      </c>
      <c r="N23" s="74"/>
    </row>
    <row r="24" spans="1:14" ht="30" customHeight="1" x14ac:dyDescent="0.25">
      <c r="A24" s="234"/>
      <c r="B24" s="240"/>
      <c r="C24" s="72" t="s">
        <v>304</v>
      </c>
      <c r="D24" s="75">
        <v>13211.462125</v>
      </c>
      <c r="E24" s="75">
        <v>2210.886649</v>
      </c>
      <c r="F24" s="75">
        <v>1796.7620275969998</v>
      </c>
      <c r="G24" s="75">
        <v>1677.552537217</v>
      </c>
      <c r="H24" s="75">
        <v>1655.5476430000001</v>
      </c>
      <c r="I24" s="75">
        <v>1260.5382336989999</v>
      </c>
      <c r="J24" s="75">
        <v>1199.9551664809999</v>
      </c>
      <c r="K24" s="75">
        <v>1106.4148938880001</v>
      </c>
      <c r="L24" s="75">
        <v>973.02609902100005</v>
      </c>
      <c r="M24" s="75">
        <v>953.73732561199995</v>
      </c>
      <c r="N24" s="76">
        <v>33326.345368812981</v>
      </c>
    </row>
    <row r="25" spans="1:14" ht="30" customHeight="1" x14ac:dyDescent="0.25">
      <c r="A25" s="194" t="s">
        <v>314</v>
      </c>
      <c r="B25" s="194"/>
      <c r="C25" s="101" t="s">
        <v>295</v>
      </c>
      <c r="D25" s="101" t="s">
        <v>296</v>
      </c>
      <c r="E25" s="48" t="s">
        <v>298</v>
      </c>
      <c r="F25" s="48" t="s">
        <v>297</v>
      </c>
      <c r="G25" s="48" t="s">
        <v>306</v>
      </c>
      <c r="H25" s="48" t="s">
        <v>305</v>
      </c>
      <c r="I25" s="48" t="s">
        <v>301</v>
      </c>
      <c r="J25" s="48" t="s">
        <v>308</v>
      </c>
      <c r="K25" s="48" t="s">
        <v>309</v>
      </c>
      <c r="L25" s="48" t="s">
        <v>310</v>
      </c>
      <c r="M25" s="48" t="s">
        <v>299</v>
      </c>
      <c r="N25" s="34"/>
    </row>
    <row r="26" spans="1:14" ht="30" customHeight="1" x14ac:dyDescent="0.25">
      <c r="A26" s="194"/>
      <c r="B26" s="194"/>
      <c r="C26" s="101" t="s">
        <v>304</v>
      </c>
      <c r="D26" s="48">
        <v>350339.42177700001</v>
      </c>
      <c r="E26" s="48">
        <v>293174.40840099996</v>
      </c>
      <c r="F26" s="48">
        <v>284514.48389587097</v>
      </c>
      <c r="G26" s="48">
        <v>149856.21769675097</v>
      </c>
      <c r="H26" s="48">
        <v>127343.94658050602</v>
      </c>
      <c r="I26" s="48">
        <v>115512.60000111299</v>
      </c>
      <c r="J26" s="48">
        <v>113803.242842796</v>
      </c>
      <c r="K26" s="48">
        <v>101210.03685629899</v>
      </c>
      <c r="L26" s="48">
        <v>100524.14080457999</v>
      </c>
      <c r="M26" s="48">
        <v>76262.103251855006</v>
      </c>
      <c r="N26" s="48">
        <v>2607836.6356527926</v>
      </c>
    </row>
    <row r="27" spans="1:14" ht="30" customHeight="1" x14ac:dyDescent="0.25">
      <c r="A27" s="236" t="s">
        <v>315</v>
      </c>
      <c r="B27" s="237"/>
      <c r="C27" s="101" t="s">
        <v>295</v>
      </c>
      <c r="D27" s="101" t="s">
        <v>296</v>
      </c>
      <c r="E27" s="48" t="s">
        <v>298</v>
      </c>
      <c r="F27" s="48" t="s">
        <v>297</v>
      </c>
      <c r="G27" s="48" t="s">
        <v>301</v>
      </c>
      <c r="H27" s="48" t="s">
        <v>299</v>
      </c>
      <c r="I27" s="48" t="s">
        <v>310</v>
      </c>
      <c r="J27" s="48" t="s">
        <v>305</v>
      </c>
      <c r="K27" s="48" t="s">
        <v>308</v>
      </c>
      <c r="L27" s="48" t="s">
        <v>309</v>
      </c>
      <c r="M27" s="48" t="s">
        <v>306</v>
      </c>
      <c r="N27" s="48"/>
    </row>
    <row r="28" spans="1:14" ht="30" customHeight="1" x14ac:dyDescent="0.25">
      <c r="A28" s="238"/>
      <c r="B28" s="239"/>
      <c r="C28" s="101" t="s">
        <v>304</v>
      </c>
      <c r="D28" s="48">
        <v>339055.691315</v>
      </c>
      <c r="E28" s="48">
        <v>202866.195634</v>
      </c>
      <c r="F28" s="48">
        <v>163525.36701709099</v>
      </c>
      <c r="G28" s="48">
        <v>81316.549423039993</v>
      </c>
      <c r="H28" s="48">
        <v>68634.607814076997</v>
      </c>
      <c r="I28" s="48">
        <v>63186.782357081007</v>
      </c>
      <c r="J28" s="48">
        <v>55779.900437883996</v>
      </c>
      <c r="K28" s="48">
        <v>53334.181367026998</v>
      </c>
      <c r="L28" s="48">
        <v>50889.365309485998</v>
      </c>
      <c r="M28" s="48">
        <v>50845.192765251995</v>
      </c>
      <c r="N28" s="48">
        <v>1800936.0693469141</v>
      </c>
    </row>
    <row r="29" spans="1:14" x14ac:dyDescent="0.25">
      <c r="A29" s="231" t="s">
        <v>344</v>
      </c>
      <c r="B29" s="232"/>
      <c r="C29" s="232"/>
      <c r="D29" s="232"/>
      <c r="E29" s="232"/>
      <c r="F29" s="232"/>
      <c r="G29" s="232"/>
    </row>
    <row r="30" spans="1:14" x14ac:dyDescent="0.25">
      <c r="A30" t="s">
        <v>317</v>
      </c>
    </row>
    <row r="31" spans="1:14" x14ac:dyDescent="0.25">
      <c r="A31" t="s">
        <v>318</v>
      </c>
    </row>
    <row r="32" spans="1:14" x14ac:dyDescent="0.25">
      <c r="A32" t="s">
        <v>319</v>
      </c>
    </row>
    <row r="33" spans="1:3" x14ac:dyDescent="0.25">
      <c r="A33" t="s">
        <v>320</v>
      </c>
    </row>
    <row r="34" spans="1:3" x14ac:dyDescent="0.25">
      <c r="A34" t="s">
        <v>321</v>
      </c>
    </row>
    <row r="35" spans="1:3" x14ac:dyDescent="0.25">
      <c r="A35" t="s">
        <v>322</v>
      </c>
    </row>
    <row r="36" spans="1:3" ht="15" customHeight="1" x14ac:dyDescent="0.25">
      <c r="A36" t="s">
        <v>323</v>
      </c>
    </row>
    <row r="40" spans="1:3" x14ac:dyDescent="0.25">
      <c r="C40" s="8"/>
    </row>
  </sheetData>
  <mergeCells count="19">
    <mergeCell ref="B17:B18"/>
    <mergeCell ref="B21:B22"/>
    <mergeCell ref="B23:B24"/>
    <mergeCell ref="A2:N2"/>
    <mergeCell ref="A1:N1"/>
    <mergeCell ref="A29:G29"/>
    <mergeCell ref="N3:N4"/>
    <mergeCell ref="B5:B6"/>
    <mergeCell ref="B7:B8"/>
    <mergeCell ref="B9:B10"/>
    <mergeCell ref="B11:B12"/>
    <mergeCell ref="A5:A24"/>
    <mergeCell ref="A3:C4"/>
    <mergeCell ref="A25:B26"/>
    <mergeCell ref="A27:B28"/>
    <mergeCell ref="B19:B20"/>
    <mergeCell ref="D3:M3"/>
    <mergeCell ref="B13:B14"/>
    <mergeCell ref="B15:B16"/>
  </mergeCells>
  <pageMargins left="0.70866141732283472" right="0.70866141732283472" top="0.74803149606299213" bottom="0.6692913385826772" header="0.31496062992125984" footer="0.31496062992125984"/>
  <pageSetup paperSize="9" scale="5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N36"/>
  <sheetViews>
    <sheetView view="pageBreakPreview" zoomScaleNormal="100" zoomScaleSheetLayoutView="100" workbookViewId="0">
      <selection activeCell="U19" sqref="U19"/>
    </sheetView>
  </sheetViews>
  <sheetFormatPr defaultRowHeight="15" x14ac:dyDescent="0.25"/>
  <cols>
    <col min="1" max="1" width="5.28515625" customWidth="1"/>
    <col min="2" max="2" width="10" customWidth="1"/>
    <col min="3" max="12" width="11.7109375" customWidth="1"/>
    <col min="13" max="13" width="12.7109375" customWidth="1"/>
    <col min="14" max="14" width="13.7109375" customWidth="1"/>
  </cols>
  <sheetData>
    <row r="1" spans="1:14" x14ac:dyDescent="0.25">
      <c r="A1" s="241" t="s">
        <v>387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/>
    </row>
    <row r="2" spans="1:14" x14ac:dyDescent="0.25">
      <c r="A2" s="244" t="s">
        <v>372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14" x14ac:dyDescent="0.25">
      <c r="A3" s="143"/>
      <c r="B3" s="143"/>
      <c r="C3" s="245"/>
      <c r="D3" s="194" t="s">
        <v>283</v>
      </c>
      <c r="E3" s="194"/>
      <c r="F3" s="194"/>
      <c r="G3" s="194"/>
      <c r="H3" s="194"/>
      <c r="I3" s="194"/>
      <c r="J3" s="194"/>
      <c r="K3" s="194"/>
      <c r="L3" s="194"/>
      <c r="M3" s="194"/>
      <c r="N3" s="194" t="s">
        <v>385</v>
      </c>
    </row>
    <row r="4" spans="1:14" x14ac:dyDescent="0.25">
      <c r="A4" s="143"/>
      <c r="B4" s="143"/>
      <c r="C4" s="245"/>
      <c r="D4" s="17" t="s">
        <v>285</v>
      </c>
      <c r="E4" s="17" t="s">
        <v>286</v>
      </c>
      <c r="F4" s="17" t="s">
        <v>287</v>
      </c>
      <c r="G4" s="17" t="s">
        <v>288</v>
      </c>
      <c r="H4" s="17" t="s">
        <v>289</v>
      </c>
      <c r="I4" s="17" t="s">
        <v>290</v>
      </c>
      <c r="J4" s="17" t="s">
        <v>291</v>
      </c>
      <c r="K4" s="17" t="s">
        <v>292</v>
      </c>
      <c r="L4" s="17" t="s">
        <v>293</v>
      </c>
      <c r="M4" s="17" t="s">
        <v>294</v>
      </c>
      <c r="N4" s="194"/>
    </row>
    <row r="5" spans="1:14" ht="30" customHeight="1" x14ac:dyDescent="0.25">
      <c r="A5" s="234" t="s">
        <v>282</v>
      </c>
      <c r="B5" s="233">
        <v>28</v>
      </c>
      <c r="C5" s="9" t="s">
        <v>295</v>
      </c>
      <c r="D5" s="105" t="s">
        <v>296</v>
      </c>
      <c r="E5" s="105" t="s">
        <v>298</v>
      </c>
      <c r="F5" s="105" t="s">
        <v>307</v>
      </c>
      <c r="G5" s="105" t="s">
        <v>299</v>
      </c>
      <c r="H5" s="105" t="s">
        <v>297</v>
      </c>
      <c r="I5" s="105" t="s">
        <v>310</v>
      </c>
      <c r="J5" s="105" t="s">
        <v>325</v>
      </c>
      <c r="K5" s="105" t="s">
        <v>364</v>
      </c>
      <c r="L5" s="105" t="s">
        <v>301</v>
      </c>
      <c r="M5" s="105" t="s">
        <v>302</v>
      </c>
      <c r="N5" s="106" t="s">
        <v>375</v>
      </c>
    </row>
    <row r="6" spans="1:14" ht="30" customHeight="1" x14ac:dyDescent="0.25">
      <c r="A6" s="234"/>
      <c r="B6" s="233"/>
      <c r="C6" s="9" t="s">
        <v>304</v>
      </c>
      <c r="D6" s="76">
        <v>26119.352037000001</v>
      </c>
      <c r="E6" s="76">
        <v>17310.231334</v>
      </c>
      <c r="F6" s="76">
        <v>9983.2243116749996</v>
      </c>
      <c r="G6" s="76">
        <v>9520.823437740999</v>
      </c>
      <c r="H6" s="76">
        <v>9181.3065365929997</v>
      </c>
      <c r="I6" s="76">
        <v>6058.9895675010002</v>
      </c>
      <c r="J6" s="76">
        <v>5799.4841370000004</v>
      </c>
      <c r="K6" s="76">
        <v>4934.6777114709994</v>
      </c>
      <c r="L6" s="76">
        <v>4840.6833305800001</v>
      </c>
      <c r="M6" s="76">
        <v>4174.1367383629995</v>
      </c>
      <c r="N6" s="76">
        <v>169991.23918343408</v>
      </c>
    </row>
    <row r="7" spans="1:14" ht="30" customHeight="1" x14ac:dyDescent="0.25">
      <c r="A7" s="234"/>
      <c r="B7" s="233">
        <v>29</v>
      </c>
      <c r="C7" s="9" t="s">
        <v>295</v>
      </c>
      <c r="D7" s="105" t="s">
        <v>298</v>
      </c>
      <c r="E7" s="105" t="s">
        <v>296</v>
      </c>
      <c r="F7" s="105" t="s">
        <v>297</v>
      </c>
      <c r="G7" s="105" t="s">
        <v>307</v>
      </c>
      <c r="H7" s="105" t="s">
        <v>308</v>
      </c>
      <c r="I7" s="105" t="s">
        <v>309</v>
      </c>
      <c r="J7" s="105" t="s">
        <v>305</v>
      </c>
      <c r="K7" s="105" t="s">
        <v>301</v>
      </c>
      <c r="L7" s="105" t="s">
        <v>299</v>
      </c>
      <c r="M7" s="105" t="s">
        <v>310</v>
      </c>
      <c r="N7" s="106" t="s">
        <v>376</v>
      </c>
    </row>
    <row r="8" spans="1:14" ht="30" customHeight="1" x14ac:dyDescent="0.25">
      <c r="A8" s="234"/>
      <c r="B8" s="233"/>
      <c r="C8" s="9" t="s">
        <v>304</v>
      </c>
      <c r="D8" s="76">
        <v>66588.583345999999</v>
      </c>
      <c r="E8" s="76">
        <v>48586.103249</v>
      </c>
      <c r="F8" s="76">
        <v>45281.879281490001</v>
      </c>
      <c r="G8" s="76">
        <v>27258.533212922001</v>
      </c>
      <c r="H8" s="76">
        <v>26327.435026120998</v>
      </c>
      <c r="I8" s="76">
        <v>26247.423447007001</v>
      </c>
      <c r="J8" s="76">
        <v>21697.200462429002</v>
      </c>
      <c r="K8" s="76">
        <v>15837.400028917</v>
      </c>
      <c r="L8" s="76">
        <v>15347.805738798001</v>
      </c>
      <c r="M8" s="76">
        <v>14556.678552429999</v>
      </c>
      <c r="N8" s="76">
        <v>496957.28831955785</v>
      </c>
    </row>
    <row r="9" spans="1:14" ht="30" customHeight="1" x14ac:dyDescent="0.25">
      <c r="A9" s="234"/>
      <c r="B9" s="233">
        <v>30</v>
      </c>
      <c r="C9" s="9" t="s">
        <v>295</v>
      </c>
      <c r="D9" s="105" t="s">
        <v>298</v>
      </c>
      <c r="E9" s="105" t="s">
        <v>297</v>
      </c>
      <c r="F9" s="105" t="s">
        <v>306</v>
      </c>
      <c r="G9" s="105" t="s">
        <v>308</v>
      </c>
      <c r="H9" s="105" t="s">
        <v>296</v>
      </c>
      <c r="I9" s="105" t="s">
        <v>310</v>
      </c>
      <c r="J9" s="105" t="s">
        <v>309</v>
      </c>
      <c r="K9" s="105" t="s">
        <v>299</v>
      </c>
      <c r="L9" s="105" t="s">
        <v>301</v>
      </c>
      <c r="M9" s="105" t="s">
        <v>302</v>
      </c>
      <c r="N9" s="106" t="s">
        <v>377</v>
      </c>
    </row>
    <row r="10" spans="1:14" ht="33" customHeight="1" x14ac:dyDescent="0.25">
      <c r="A10" s="234"/>
      <c r="B10" s="233"/>
      <c r="C10" s="9" t="s">
        <v>304</v>
      </c>
      <c r="D10" s="76">
        <v>177848.47588400001</v>
      </c>
      <c r="E10" s="76">
        <v>74718.593195863999</v>
      </c>
      <c r="F10" s="76">
        <v>58466.414025595004</v>
      </c>
      <c r="G10" s="76">
        <v>53725.93894747</v>
      </c>
      <c r="H10" s="76">
        <v>43076.716948000001</v>
      </c>
      <c r="I10" s="76">
        <v>36151.457538096001</v>
      </c>
      <c r="J10" s="76">
        <v>32730.945644734002</v>
      </c>
      <c r="K10" s="76">
        <v>30825.491903736001</v>
      </c>
      <c r="L10" s="76">
        <v>28868.933484166999</v>
      </c>
      <c r="M10" s="76">
        <v>27348.400605439998</v>
      </c>
      <c r="N10" s="76">
        <v>836347.625625349</v>
      </c>
    </row>
    <row r="11" spans="1:14" ht="30" customHeight="1" x14ac:dyDescent="0.25">
      <c r="A11" s="234"/>
      <c r="B11" s="233">
        <v>31</v>
      </c>
      <c r="C11" s="9" t="s">
        <v>295</v>
      </c>
      <c r="D11" s="105" t="s">
        <v>303</v>
      </c>
      <c r="E11" s="105" t="s">
        <v>307</v>
      </c>
      <c r="F11" s="105" t="s">
        <v>298</v>
      </c>
      <c r="G11" s="105" t="s">
        <v>296</v>
      </c>
      <c r="H11" s="105" t="s">
        <v>310</v>
      </c>
      <c r="I11" s="105" t="s">
        <v>300</v>
      </c>
      <c r="J11" s="105" t="s">
        <v>364</v>
      </c>
      <c r="K11" s="105" t="s">
        <v>324</v>
      </c>
      <c r="L11" s="105" t="s">
        <v>359</v>
      </c>
      <c r="M11" s="105" t="s">
        <v>367</v>
      </c>
      <c r="N11" s="106" t="s">
        <v>378</v>
      </c>
    </row>
    <row r="12" spans="1:14" ht="30" customHeight="1" x14ac:dyDescent="0.25">
      <c r="A12" s="234"/>
      <c r="B12" s="233"/>
      <c r="C12" s="9" t="s">
        <v>304</v>
      </c>
      <c r="D12" s="76">
        <v>16006.683981</v>
      </c>
      <c r="E12" s="76">
        <v>10422.927418121</v>
      </c>
      <c r="F12" s="76">
        <v>9816.857403</v>
      </c>
      <c r="G12" s="76">
        <v>5614.2395999999999</v>
      </c>
      <c r="H12" s="76">
        <v>2834.1351534229998</v>
      </c>
      <c r="I12" s="76">
        <v>2668.9769313390002</v>
      </c>
      <c r="J12" s="76">
        <v>2494.6705771229999</v>
      </c>
      <c r="K12" s="76">
        <v>2459.4819510000002</v>
      </c>
      <c r="L12" s="76">
        <v>2387.3767189999999</v>
      </c>
      <c r="M12" s="76">
        <v>2265.4789266329999</v>
      </c>
      <c r="N12" s="76">
        <v>97686.669870926999</v>
      </c>
    </row>
    <row r="13" spans="1:14" ht="30" customHeight="1" x14ac:dyDescent="0.25">
      <c r="A13" s="234"/>
      <c r="B13" s="233">
        <v>32</v>
      </c>
      <c r="C13" s="9" t="s">
        <v>295</v>
      </c>
      <c r="D13" s="105" t="s">
        <v>297</v>
      </c>
      <c r="E13" s="105" t="s">
        <v>298</v>
      </c>
      <c r="F13" s="105" t="s">
        <v>296</v>
      </c>
      <c r="G13" s="105" t="s">
        <v>310</v>
      </c>
      <c r="H13" s="105" t="s">
        <v>307</v>
      </c>
      <c r="I13" s="105" t="s">
        <v>301</v>
      </c>
      <c r="J13" s="105" t="s">
        <v>309</v>
      </c>
      <c r="K13" s="105" t="s">
        <v>324</v>
      </c>
      <c r="L13" s="105" t="s">
        <v>364</v>
      </c>
      <c r="M13" s="105" t="s">
        <v>359</v>
      </c>
      <c r="N13" s="106" t="s">
        <v>379</v>
      </c>
    </row>
    <row r="14" spans="1:14" ht="30" customHeight="1" x14ac:dyDescent="0.25">
      <c r="A14" s="234"/>
      <c r="B14" s="233"/>
      <c r="C14" s="9" t="s">
        <v>304</v>
      </c>
      <c r="D14" s="76">
        <v>6203.9434644749999</v>
      </c>
      <c r="E14" s="76">
        <v>4922.2638589999997</v>
      </c>
      <c r="F14" s="76">
        <v>4822.9149649999999</v>
      </c>
      <c r="G14" s="76">
        <v>4087.656540341</v>
      </c>
      <c r="H14" s="76">
        <v>3601.2603469759997</v>
      </c>
      <c r="I14" s="76">
        <v>3107.8115916090001</v>
      </c>
      <c r="J14" s="76">
        <v>3105.2932218410001</v>
      </c>
      <c r="K14" s="76">
        <v>2899.9939989999998</v>
      </c>
      <c r="L14" s="76">
        <v>2648.784485998</v>
      </c>
      <c r="M14" s="76">
        <v>2608.072979</v>
      </c>
      <c r="N14" s="76">
        <v>79492.396557488013</v>
      </c>
    </row>
    <row r="15" spans="1:14" ht="30" customHeight="1" x14ac:dyDescent="0.25">
      <c r="A15" s="234"/>
      <c r="B15" s="233">
        <v>38</v>
      </c>
      <c r="C15" s="9" t="s">
        <v>295</v>
      </c>
      <c r="D15" s="105" t="s">
        <v>298</v>
      </c>
      <c r="E15" s="105" t="s">
        <v>296</v>
      </c>
      <c r="F15" s="105" t="s">
        <v>297</v>
      </c>
      <c r="G15" s="105" t="s">
        <v>301</v>
      </c>
      <c r="H15" s="105" t="s">
        <v>310</v>
      </c>
      <c r="I15" s="105" t="s">
        <v>324</v>
      </c>
      <c r="J15" s="105" t="s">
        <v>309</v>
      </c>
      <c r="K15" s="105" t="s">
        <v>364</v>
      </c>
      <c r="L15" s="105" t="s">
        <v>302</v>
      </c>
      <c r="M15" s="105" t="s">
        <v>307</v>
      </c>
      <c r="N15" s="106" t="s">
        <v>380</v>
      </c>
    </row>
    <row r="16" spans="1:14" ht="30" customHeight="1" x14ac:dyDescent="0.25">
      <c r="A16" s="234"/>
      <c r="B16" s="233"/>
      <c r="C16" s="9" t="s">
        <v>304</v>
      </c>
      <c r="D16" s="76">
        <v>26911.031254000001</v>
      </c>
      <c r="E16" s="76">
        <v>25169.104861</v>
      </c>
      <c r="F16" s="76">
        <v>22187.710890662998</v>
      </c>
      <c r="G16" s="76">
        <v>14786.367068228001</v>
      </c>
      <c r="H16" s="76">
        <v>12596.809355759</v>
      </c>
      <c r="I16" s="76">
        <v>10392.701059999999</v>
      </c>
      <c r="J16" s="76">
        <v>9145.8308170769997</v>
      </c>
      <c r="K16" s="76">
        <v>7709.153904498</v>
      </c>
      <c r="L16" s="76">
        <v>7668.1936763379999</v>
      </c>
      <c r="M16" s="76">
        <v>7601.4383277320003</v>
      </c>
      <c r="N16" s="76">
        <v>276820.27967460192</v>
      </c>
    </row>
    <row r="17" spans="1:14" ht="30" customHeight="1" x14ac:dyDescent="0.25">
      <c r="A17" s="234"/>
      <c r="B17" s="233">
        <v>39</v>
      </c>
      <c r="C17" s="9" t="s">
        <v>295</v>
      </c>
      <c r="D17" s="105" t="s">
        <v>298</v>
      </c>
      <c r="E17" s="105" t="s">
        <v>296</v>
      </c>
      <c r="F17" s="105" t="s">
        <v>297</v>
      </c>
      <c r="G17" s="105" t="s">
        <v>324</v>
      </c>
      <c r="H17" s="105" t="s">
        <v>310</v>
      </c>
      <c r="I17" s="105" t="s">
        <v>309</v>
      </c>
      <c r="J17" s="105" t="s">
        <v>307</v>
      </c>
      <c r="K17" s="105" t="s">
        <v>302</v>
      </c>
      <c r="L17" s="105" t="s">
        <v>364</v>
      </c>
      <c r="M17" s="105" t="s">
        <v>325</v>
      </c>
      <c r="N17" s="106" t="s">
        <v>381</v>
      </c>
    </row>
    <row r="18" spans="1:14" ht="30" customHeight="1" x14ac:dyDescent="0.25">
      <c r="A18" s="234"/>
      <c r="B18" s="233"/>
      <c r="C18" s="9" t="s">
        <v>304</v>
      </c>
      <c r="D18" s="76">
        <v>72346.644478000002</v>
      </c>
      <c r="E18" s="76">
        <v>61965.146265000003</v>
      </c>
      <c r="F18" s="76">
        <v>49798.480926560995</v>
      </c>
      <c r="G18" s="76">
        <v>30714.897923</v>
      </c>
      <c r="H18" s="76">
        <v>27616.466710433997</v>
      </c>
      <c r="I18" s="76">
        <v>25835.342558076001</v>
      </c>
      <c r="J18" s="76">
        <v>22585.099745431999</v>
      </c>
      <c r="K18" s="76">
        <v>19654.642642923998</v>
      </c>
      <c r="L18" s="76">
        <v>19305.437687803002</v>
      </c>
      <c r="M18" s="76">
        <v>18322.934646999998</v>
      </c>
      <c r="N18" s="76">
        <v>658413.49654436985</v>
      </c>
    </row>
    <row r="19" spans="1:14" ht="30" customHeight="1" x14ac:dyDescent="0.25">
      <c r="A19" s="234"/>
      <c r="B19" s="233">
        <v>4002</v>
      </c>
      <c r="C19" s="9" t="s">
        <v>295</v>
      </c>
      <c r="D19" s="105" t="s">
        <v>296</v>
      </c>
      <c r="E19" s="105" t="s">
        <v>298</v>
      </c>
      <c r="F19" s="105" t="s">
        <v>367</v>
      </c>
      <c r="G19" s="105" t="s">
        <v>307</v>
      </c>
      <c r="H19" s="105" t="s">
        <v>297</v>
      </c>
      <c r="I19" s="105" t="s">
        <v>359</v>
      </c>
      <c r="J19" s="105" t="s">
        <v>309</v>
      </c>
      <c r="K19" s="105" t="s">
        <v>365</v>
      </c>
      <c r="L19" s="105" t="s">
        <v>368</v>
      </c>
      <c r="M19" s="105" t="s">
        <v>324</v>
      </c>
      <c r="N19" s="106" t="s">
        <v>374</v>
      </c>
    </row>
    <row r="20" spans="1:14" ht="30" customHeight="1" x14ac:dyDescent="0.25">
      <c r="A20" s="234"/>
      <c r="B20" s="233"/>
      <c r="C20" s="9" t="s">
        <v>304</v>
      </c>
      <c r="D20" s="76">
        <v>8121.5342529999998</v>
      </c>
      <c r="E20" s="76">
        <v>1428.316685</v>
      </c>
      <c r="F20" s="76">
        <v>1175.0451528399999</v>
      </c>
      <c r="G20" s="76">
        <v>1166.4182731300002</v>
      </c>
      <c r="H20" s="76">
        <v>1151.725886835</v>
      </c>
      <c r="I20" s="76">
        <v>831.13397299999997</v>
      </c>
      <c r="J20" s="76">
        <v>699.88846023199994</v>
      </c>
      <c r="K20" s="76">
        <v>664.57558600000004</v>
      </c>
      <c r="L20" s="76">
        <v>659.91091829499999</v>
      </c>
      <c r="M20" s="76">
        <v>626.38143600000001</v>
      </c>
      <c r="N20" s="76">
        <v>24479.483181223994</v>
      </c>
    </row>
    <row r="21" spans="1:14" ht="30" customHeight="1" x14ac:dyDescent="0.25">
      <c r="A21" s="234"/>
      <c r="B21" s="233">
        <v>54</v>
      </c>
      <c r="C21" s="9" t="s">
        <v>295</v>
      </c>
      <c r="D21" s="105" t="s">
        <v>359</v>
      </c>
      <c r="E21" s="105" t="s">
        <v>296</v>
      </c>
      <c r="F21" s="105" t="s">
        <v>298</v>
      </c>
      <c r="G21" s="105" t="s">
        <v>307</v>
      </c>
      <c r="H21" s="105" t="s">
        <v>365</v>
      </c>
      <c r="I21" s="105" t="s">
        <v>309</v>
      </c>
      <c r="J21" s="105" t="s">
        <v>297</v>
      </c>
      <c r="K21" s="105" t="s">
        <v>303</v>
      </c>
      <c r="L21" s="105" t="s">
        <v>373</v>
      </c>
      <c r="M21" s="105" t="s">
        <v>324</v>
      </c>
      <c r="N21" s="106" t="s">
        <v>382</v>
      </c>
    </row>
    <row r="22" spans="1:14" ht="30" customHeight="1" x14ac:dyDescent="0.25">
      <c r="A22" s="234"/>
      <c r="B22" s="233"/>
      <c r="C22" s="9" t="s">
        <v>304</v>
      </c>
      <c r="D22" s="76">
        <v>2178.8161169999998</v>
      </c>
      <c r="E22" s="76">
        <v>2092.830132</v>
      </c>
      <c r="F22" s="76">
        <v>2021.5126479999999</v>
      </c>
      <c r="G22" s="76">
        <v>1805.9052232609999</v>
      </c>
      <c r="H22" s="76">
        <v>1751.171153</v>
      </c>
      <c r="I22" s="76">
        <v>1603.990917333</v>
      </c>
      <c r="J22" s="76">
        <v>1461.7998541489999</v>
      </c>
      <c r="K22" s="76">
        <v>1444.428208</v>
      </c>
      <c r="L22" s="76">
        <v>1300.773978902</v>
      </c>
      <c r="M22" s="76">
        <v>1236.70578</v>
      </c>
      <c r="N22" s="76">
        <v>36233.293582866005</v>
      </c>
    </row>
    <row r="23" spans="1:14" ht="30" customHeight="1" x14ac:dyDescent="0.25">
      <c r="A23" s="234"/>
      <c r="B23" s="233">
        <v>55</v>
      </c>
      <c r="C23" s="9" t="s">
        <v>295</v>
      </c>
      <c r="D23" s="105" t="s">
        <v>298</v>
      </c>
      <c r="E23" s="105" t="s">
        <v>359</v>
      </c>
      <c r="F23" s="105" t="s">
        <v>297</v>
      </c>
      <c r="G23" s="105" t="s">
        <v>296</v>
      </c>
      <c r="H23" s="105" t="s">
        <v>365</v>
      </c>
      <c r="I23" s="105" t="s">
        <v>309</v>
      </c>
      <c r="J23" s="105" t="s">
        <v>369</v>
      </c>
      <c r="K23" s="105" t="s">
        <v>311</v>
      </c>
      <c r="L23" s="105" t="s">
        <v>307</v>
      </c>
      <c r="M23" s="105" t="s">
        <v>303</v>
      </c>
      <c r="N23" s="106" t="s">
        <v>383</v>
      </c>
    </row>
    <row r="24" spans="1:14" ht="30" customHeight="1" x14ac:dyDescent="0.25">
      <c r="A24" s="234"/>
      <c r="B24" s="233"/>
      <c r="C24" s="9" t="s">
        <v>304</v>
      </c>
      <c r="D24" s="76">
        <v>1713.0904230000001</v>
      </c>
      <c r="E24" s="76">
        <v>1660.5512940000001</v>
      </c>
      <c r="F24" s="76">
        <v>1572.109987796</v>
      </c>
      <c r="G24" s="76">
        <v>1453.27991</v>
      </c>
      <c r="H24" s="76">
        <v>1163.5557409999999</v>
      </c>
      <c r="I24" s="76">
        <v>1147.374185034</v>
      </c>
      <c r="J24" s="76">
        <v>1098.84282594</v>
      </c>
      <c r="K24" s="76">
        <v>1015.743220333</v>
      </c>
      <c r="L24" s="76">
        <v>982.17736181600003</v>
      </c>
      <c r="M24" s="76">
        <v>866.04480699999999</v>
      </c>
      <c r="N24" s="76">
        <v>28290.248517834003</v>
      </c>
    </row>
    <row r="25" spans="1:14" ht="30" customHeight="1" x14ac:dyDescent="0.25">
      <c r="A25" s="194" t="s">
        <v>314</v>
      </c>
      <c r="B25" s="194"/>
      <c r="C25" s="101" t="s">
        <v>295</v>
      </c>
      <c r="D25" s="48" t="s">
        <v>298</v>
      </c>
      <c r="E25" s="48" t="s">
        <v>296</v>
      </c>
      <c r="F25" s="48" t="s">
        <v>297</v>
      </c>
      <c r="G25" s="48" t="s">
        <v>308</v>
      </c>
      <c r="H25" s="48" t="s">
        <v>310</v>
      </c>
      <c r="I25" s="48" t="s">
        <v>309</v>
      </c>
      <c r="J25" s="48" t="s">
        <v>301</v>
      </c>
      <c r="K25" s="48" t="s">
        <v>307</v>
      </c>
      <c r="L25" s="48" t="s">
        <v>299</v>
      </c>
      <c r="M25" s="48" t="s">
        <v>306</v>
      </c>
      <c r="N25" s="74"/>
    </row>
    <row r="26" spans="1:14" ht="30" customHeight="1" x14ac:dyDescent="0.25">
      <c r="A26" s="194"/>
      <c r="B26" s="194"/>
      <c r="C26" s="101" t="s">
        <v>304</v>
      </c>
      <c r="D26" s="48">
        <v>380907.00731399999</v>
      </c>
      <c r="E26" s="48">
        <v>227021.22222</v>
      </c>
      <c r="F26" s="48">
        <v>213371.67182217096</v>
      </c>
      <c r="G26" s="48">
        <v>106834.91872660401</v>
      </c>
      <c r="H26" s="48">
        <v>105858.484089119</v>
      </c>
      <c r="I26" s="48">
        <v>105126.61273031302</v>
      </c>
      <c r="J26" s="48">
        <v>88206.871070423003</v>
      </c>
      <c r="K26" s="48">
        <v>88009.339075004988</v>
      </c>
      <c r="L26" s="48">
        <v>82820.715276903007</v>
      </c>
      <c r="M26" s="48">
        <v>79778.599878352994</v>
      </c>
      <c r="N26" s="102">
        <v>2704712.0210576518</v>
      </c>
    </row>
    <row r="27" spans="1:14" ht="30" customHeight="1" x14ac:dyDescent="0.25">
      <c r="A27" s="194" t="s">
        <v>315</v>
      </c>
      <c r="B27" s="194"/>
      <c r="C27" s="101" t="s">
        <v>295</v>
      </c>
      <c r="D27" s="48" t="s">
        <v>298</v>
      </c>
      <c r="E27" s="48" t="s">
        <v>296</v>
      </c>
      <c r="F27" s="48" t="s">
        <v>297</v>
      </c>
      <c r="G27" s="48" t="s">
        <v>307</v>
      </c>
      <c r="H27" s="48" t="s">
        <v>309</v>
      </c>
      <c r="I27" s="48" t="s">
        <v>310</v>
      </c>
      <c r="J27" s="48" t="s">
        <v>324</v>
      </c>
      <c r="K27" s="48" t="s">
        <v>301</v>
      </c>
      <c r="L27" s="48" t="s">
        <v>303</v>
      </c>
      <c r="M27" s="48" t="s">
        <v>308</v>
      </c>
      <c r="N27" s="74"/>
    </row>
    <row r="28" spans="1:14" ht="30" customHeight="1" x14ac:dyDescent="0.25">
      <c r="A28" s="194"/>
      <c r="B28" s="194"/>
      <c r="C28" s="101" t="s">
        <v>304</v>
      </c>
      <c r="D28" s="48">
        <v>203058.53143000003</v>
      </c>
      <c r="E28" s="48">
        <v>183944.50527200001</v>
      </c>
      <c r="F28" s="48">
        <v>138653.07862630699</v>
      </c>
      <c r="G28" s="48">
        <v>85406.98422106498</v>
      </c>
      <c r="H28" s="48">
        <v>72395.667085579</v>
      </c>
      <c r="I28" s="48">
        <v>69707.026551022995</v>
      </c>
      <c r="J28" s="48">
        <v>63711.127475000001</v>
      </c>
      <c r="K28" s="48">
        <v>59337.937586255997</v>
      </c>
      <c r="L28" s="48">
        <v>54740.637805000006</v>
      </c>
      <c r="M28" s="48">
        <v>53108.979779134002</v>
      </c>
      <c r="N28" s="102">
        <v>1868364.395432303</v>
      </c>
    </row>
    <row r="29" spans="1:14" ht="15" customHeight="1" x14ac:dyDescent="0.25">
      <c r="A29" s="232" t="s">
        <v>316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</row>
    <row r="30" spans="1:14" x14ac:dyDescent="0.25">
      <c r="A30" s="246" t="s">
        <v>317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</row>
    <row r="31" spans="1:14" x14ac:dyDescent="0.25">
      <c r="A31" s="246" t="s">
        <v>318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</row>
    <row r="32" spans="1:14" x14ac:dyDescent="0.25">
      <c r="A32" s="246" t="s">
        <v>319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</row>
    <row r="33" spans="1:14" x14ac:dyDescent="0.25">
      <c r="A33" s="246" t="s">
        <v>320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</row>
    <row r="34" spans="1:14" x14ac:dyDescent="0.25">
      <c r="A34" s="246" t="s">
        <v>321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</row>
    <row r="35" spans="1:14" x14ac:dyDescent="0.25">
      <c r="A35" s="246" t="s">
        <v>322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</row>
    <row r="36" spans="1:14" x14ac:dyDescent="0.25">
      <c r="A36" s="246" t="s">
        <v>323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</row>
  </sheetData>
  <mergeCells count="26">
    <mergeCell ref="A29:N29"/>
    <mergeCell ref="A30:N30"/>
    <mergeCell ref="A31:N31"/>
    <mergeCell ref="A36:N36"/>
    <mergeCell ref="A35:N35"/>
    <mergeCell ref="A34:N34"/>
    <mergeCell ref="A33:N33"/>
    <mergeCell ref="A32:N32"/>
    <mergeCell ref="A1:N1"/>
    <mergeCell ref="A2:N2"/>
    <mergeCell ref="N3:N4"/>
    <mergeCell ref="B5:B6"/>
    <mergeCell ref="B7:B8"/>
    <mergeCell ref="A5:A24"/>
    <mergeCell ref="A3:C4"/>
    <mergeCell ref="A25:B26"/>
    <mergeCell ref="A27:B28"/>
    <mergeCell ref="B19:B20"/>
    <mergeCell ref="D3:M3"/>
    <mergeCell ref="B13:B14"/>
    <mergeCell ref="B15:B16"/>
    <mergeCell ref="B17:B18"/>
    <mergeCell ref="B21:B22"/>
    <mergeCell ref="B23:B24"/>
    <mergeCell ref="B9:B10"/>
    <mergeCell ref="B11:B12"/>
  </mergeCells>
  <pageMargins left="0.70866141732283472" right="0.70866141732283472" top="0.74803149606299213" bottom="0.6692913385826772" header="0.31496062992125984" footer="0.31496062992125984"/>
  <pageSetup paperSize="9" scale="5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1:J27"/>
  <sheetViews>
    <sheetView view="pageBreakPreview" zoomScaleNormal="100" zoomScaleSheetLayoutView="100" workbookViewId="0">
      <selection sqref="A1:J1"/>
    </sheetView>
  </sheetViews>
  <sheetFormatPr defaultColWidth="9.140625" defaultRowHeight="15" x14ac:dyDescent="0.25"/>
  <cols>
    <col min="1" max="1" width="9.140625" style="5"/>
    <col min="2" max="2" width="27.5703125" style="5" bestFit="1" customWidth="1"/>
    <col min="3" max="9" width="13.7109375" style="5" customWidth="1"/>
    <col min="10" max="10" width="20.140625" style="5" customWidth="1"/>
    <col min="11" max="16384" width="9.140625" style="5"/>
  </cols>
  <sheetData>
    <row r="1" spans="1:10" x14ac:dyDescent="0.25">
      <c r="A1" s="220" t="s">
        <v>396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x14ac:dyDescent="0.25">
      <c r="A2" s="183" t="s">
        <v>384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0" x14ac:dyDescent="0.25">
      <c r="A3" s="198" t="s">
        <v>0</v>
      </c>
      <c r="B3" s="195" t="s">
        <v>1</v>
      </c>
      <c r="C3" s="189" t="s">
        <v>339</v>
      </c>
      <c r="D3" s="189"/>
      <c r="E3" s="189"/>
      <c r="F3" s="189"/>
      <c r="G3" s="189" t="s">
        <v>338</v>
      </c>
      <c r="H3" s="189"/>
      <c r="I3" s="189"/>
      <c r="J3" s="189"/>
    </row>
    <row r="4" spans="1:10" x14ac:dyDescent="0.25">
      <c r="A4" s="198"/>
      <c r="B4" s="195"/>
      <c r="C4" s="194" t="s">
        <v>304</v>
      </c>
      <c r="D4" s="194"/>
      <c r="E4" s="194" t="s">
        <v>337</v>
      </c>
      <c r="F4" s="194" t="s">
        <v>335</v>
      </c>
      <c r="G4" s="194" t="s">
        <v>304</v>
      </c>
      <c r="H4" s="194"/>
      <c r="I4" s="194" t="s">
        <v>336</v>
      </c>
      <c r="J4" s="194" t="s">
        <v>335</v>
      </c>
    </row>
    <row r="5" spans="1:10" x14ac:dyDescent="0.25">
      <c r="A5" s="198"/>
      <c r="B5" s="195"/>
      <c r="C5" s="18" t="s">
        <v>307</v>
      </c>
      <c r="D5" s="17" t="s">
        <v>334</v>
      </c>
      <c r="E5" s="194"/>
      <c r="F5" s="194"/>
      <c r="G5" s="18" t="s">
        <v>307</v>
      </c>
      <c r="H5" s="17" t="s">
        <v>334</v>
      </c>
      <c r="I5" s="194"/>
      <c r="J5" s="194"/>
    </row>
    <row r="6" spans="1:10" x14ac:dyDescent="0.25">
      <c r="A6" s="91">
        <v>1</v>
      </c>
      <c r="B6" s="91">
        <v>2</v>
      </c>
      <c r="C6" s="91">
        <v>3</v>
      </c>
      <c r="D6" s="91">
        <v>4</v>
      </c>
      <c r="E6" s="91">
        <v>5</v>
      </c>
      <c r="F6" s="91">
        <v>6</v>
      </c>
      <c r="G6" s="91">
        <v>7</v>
      </c>
      <c r="H6" s="91">
        <v>8</v>
      </c>
      <c r="I6" s="91">
        <v>9</v>
      </c>
      <c r="J6" s="91">
        <v>10</v>
      </c>
    </row>
    <row r="7" spans="1:10" ht="30" customHeight="1" x14ac:dyDescent="0.25">
      <c r="A7" s="20">
        <v>28</v>
      </c>
      <c r="B7" s="9" t="s">
        <v>8</v>
      </c>
      <c r="C7" s="78">
        <v>3244.8212153060003</v>
      </c>
      <c r="D7" s="104">
        <v>167060.51343072305</v>
      </c>
      <c r="E7" s="119">
        <f>C7/D7*100</f>
        <v>1.9423029108859819</v>
      </c>
      <c r="F7" s="18">
        <v>14</v>
      </c>
      <c r="G7" s="78">
        <v>9983.2243116749996</v>
      </c>
      <c r="H7" s="78">
        <v>169991.23918343408</v>
      </c>
      <c r="I7" s="119">
        <f>G7/H7*100</f>
        <v>5.8727875387168078</v>
      </c>
      <c r="J7" s="18">
        <v>3</v>
      </c>
    </row>
    <row r="8" spans="1:10" ht="30" customHeight="1" x14ac:dyDescent="0.25">
      <c r="A8" s="20">
        <v>29</v>
      </c>
      <c r="B8" s="9" t="s">
        <v>9</v>
      </c>
      <c r="C8" s="78">
        <v>19475.06833953</v>
      </c>
      <c r="D8" s="78">
        <v>449413.86902522121</v>
      </c>
      <c r="E8" s="119">
        <f t="shared" ref="E8:E13" si="0">C8/D8*100</f>
        <v>4.3334373239907853</v>
      </c>
      <c r="F8" s="18">
        <v>7</v>
      </c>
      <c r="G8" s="78">
        <v>27258.533212922001</v>
      </c>
      <c r="H8" s="78">
        <v>496957.28831955785</v>
      </c>
      <c r="I8" s="119">
        <f t="shared" ref="I8:I17" si="1">G8/H8*100</f>
        <v>5.4850857113084492</v>
      </c>
      <c r="J8" s="18">
        <v>4</v>
      </c>
    </row>
    <row r="9" spans="1:10" ht="30" customHeight="1" x14ac:dyDescent="0.25">
      <c r="A9" s="20">
        <v>30</v>
      </c>
      <c r="B9" s="9" t="s">
        <v>333</v>
      </c>
      <c r="C9" s="78">
        <v>21300.721941723998</v>
      </c>
      <c r="D9" s="78">
        <v>806900.56630587939</v>
      </c>
      <c r="E9" s="119">
        <f t="shared" si="0"/>
        <v>2.6398199271617977</v>
      </c>
      <c r="F9" s="18">
        <v>11</v>
      </c>
      <c r="G9" s="78">
        <v>2602.3548539399999</v>
      </c>
      <c r="H9" s="78">
        <v>836347.625625349</v>
      </c>
      <c r="I9" s="119">
        <f t="shared" si="1"/>
        <v>0.31115708040591161</v>
      </c>
      <c r="J9" s="18">
        <v>38</v>
      </c>
    </row>
    <row r="10" spans="1:10" ht="30" customHeight="1" x14ac:dyDescent="0.25">
      <c r="A10" s="20">
        <v>31</v>
      </c>
      <c r="B10" s="9" t="s">
        <v>332</v>
      </c>
      <c r="C10" s="78">
        <v>123.18640083</v>
      </c>
      <c r="D10" s="78">
        <v>69105.994228939002</v>
      </c>
      <c r="E10" s="119">
        <f t="shared" si="0"/>
        <v>0.17825718623177575</v>
      </c>
      <c r="F10" s="18">
        <v>49</v>
      </c>
      <c r="G10" s="78">
        <v>10422.927418121</v>
      </c>
      <c r="H10" s="78">
        <v>97686.669870926999</v>
      </c>
      <c r="I10" s="119">
        <f t="shared" si="1"/>
        <v>10.669754053334781</v>
      </c>
      <c r="J10" s="18">
        <v>2</v>
      </c>
    </row>
    <row r="11" spans="1:10" ht="30" customHeight="1" x14ac:dyDescent="0.25">
      <c r="A11" s="20">
        <v>32</v>
      </c>
      <c r="B11" s="9" t="s">
        <v>10</v>
      </c>
      <c r="C11" s="78">
        <v>3004.6859442690002</v>
      </c>
      <c r="D11" s="78">
        <v>81575.661412373011</v>
      </c>
      <c r="E11" s="119">
        <f t="shared" si="0"/>
        <v>3.6833117773694983</v>
      </c>
      <c r="F11" s="18">
        <v>10</v>
      </c>
      <c r="G11" s="78">
        <v>3601.2603469759997</v>
      </c>
      <c r="H11" s="78">
        <v>79492.396557488013</v>
      </c>
      <c r="I11" s="119">
        <f t="shared" si="1"/>
        <v>4.5303205123166821</v>
      </c>
      <c r="J11" s="18">
        <v>5</v>
      </c>
    </row>
    <row r="12" spans="1:10" ht="30" customHeight="1" x14ac:dyDescent="0.25">
      <c r="A12" s="20">
        <v>38</v>
      </c>
      <c r="B12" s="9" t="s">
        <v>11</v>
      </c>
      <c r="C12" s="78">
        <v>6637.0777863879994</v>
      </c>
      <c r="D12" s="78">
        <v>269191.15800098097</v>
      </c>
      <c r="E12" s="119">
        <f t="shared" si="0"/>
        <v>2.4655630726042692</v>
      </c>
      <c r="F12" s="18">
        <v>12</v>
      </c>
      <c r="G12" s="78">
        <v>7601.4383277320003</v>
      </c>
      <c r="H12" s="78">
        <v>276820.27967460192</v>
      </c>
      <c r="I12" s="119">
        <f t="shared" si="1"/>
        <v>2.7459831832651052</v>
      </c>
      <c r="J12" s="18">
        <v>10</v>
      </c>
    </row>
    <row r="13" spans="1:10" ht="30" customHeight="1" x14ac:dyDescent="0.25">
      <c r="A13" s="20">
        <v>39</v>
      </c>
      <c r="B13" s="9" t="s">
        <v>331</v>
      </c>
      <c r="C13" s="78">
        <v>7118.2399019550003</v>
      </c>
      <c r="D13" s="78">
        <v>662025.72219558456</v>
      </c>
      <c r="E13" s="119">
        <f t="shared" si="0"/>
        <v>1.0752210470535213</v>
      </c>
      <c r="F13" s="18">
        <v>23</v>
      </c>
      <c r="G13" s="78">
        <v>22585.099745431999</v>
      </c>
      <c r="H13" s="78">
        <v>658413.49654436985</v>
      </c>
      <c r="I13" s="119">
        <f t="shared" si="1"/>
        <v>3.4302303740685867</v>
      </c>
      <c r="J13" s="18">
        <v>7</v>
      </c>
    </row>
    <row r="14" spans="1:10" ht="30" customHeight="1" x14ac:dyDescent="0.25">
      <c r="A14" s="20">
        <v>4002</v>
      </c>
      <c r="B14" s="9" t="s">
        <v>13</v>
      </c>
      <c r="C14" s="78">
        <v>122.938617433</v>
      </c>
      <c r="D14" s="78">
        <v>18319.040867476</v>
      </c>
      <c r="E14" s="119">
        <f t="shared" ref="E14:E18" si="2">C14/D14*100</f>
        <v>0.67109745713416546</v>
      </c>
      <c r="F14" s="18">
        <v>23</v>
      </c>
      <c r="G14" s="78">
        <v>1166.4182731300002</v>
      </c>
      <c r="H14" s="78">
        <v>24479.483181223994</v>
      </c>
      <c r="I14" s="119">
        <f t="shared" si="1"/>
        <v>4.7648811230812855</v>
      </c>
      <c r="J14" s="18">
        <v>4</v>
      </c>
    </row>
    <row r="15" spans="1:10" ht="30" customHeight="1" x14ac:dyDescent="0.25">
      <c r="A15" s="20">
        <v>54</v>
      </c>
      <c r="B15" s="9" t="s">
        <v>330</v>
      </c>
      <c r="C15" s="78">
        <v>1794.284980739</v>
      </c>
      <c r="D15" s="78">
        <v>50917.764816803014</v>
      </c>
      <c r="E15" s="119">
        <f>C15/D15*100</f>
        <v>3.5238879538303709</v>
      </c>
      <c r="F15" s="18">
        <v>5</v>
      </c>
      <c r="G15" s="78">
        <v>1805.9052232609999</v>
      </c>
      <c r="H15" s="78">
        <v>36233.293582866005</v>
      </c>
      <c r="I15" s="119">
        <f t="shared" si="1"/>
        <v>4.9841045201449097</v>
      </c>
      <c r="J15" s="18">
        <v>4</v>
      </c>
    </row>
    <row r="16" spans="1:10" ht="30" customHeight="1" x14ac:dyDescent="0.25">
      <c r="A16" s="20">
        <v>55</v>
      </c>
      <c r="B16" s="9" t="s">
        <v>329</v>
      </c>
      <c r="C16" s="78">
        <v>1677.552537217</v>
      </c>
      <c r="D16" s="78">
        <v>33326.345368812981</v>
      </c>
      <c r="E16" s="119">
        <f t="shared" si="2"/>
        <v>5.0337128738600452</v>
      </c>
      <c r="F16" s="18">
        <v>4</v>
      </c>
      <c r="G16" s="78">
        <v>982.17736181600003</v>
      </c>
      <c r="H16" s="78">
        <v>28290.248517834003</v>
      </c>
      <c r="I16" s="119">
        <f t="shared" si="1"/>
        <v>3.4717876769334186</v>
      </c>
      <c r="J16" s="18">
        <v>9</v>
      </c>
    </row>
    <row r="17" spans="1:10" ht="30" customHeight="1" x14ac:dyDescent="0.25">
      <c r="A17" s="247" t="s">
        <v>328</v>
      </c>
      <c r="B17" s="247"/>
      <c r="C17" s="77">
        <f>C16+C15+C14+C13+C12+C11+C10+C9+C8+C7</f>
        <v>64498.577665391</v>
      </c>
      <c r="D17" s="77">
        <f>D16+D15+D14+D13+D12+D11+D10+D9+D8+D7</f>
        <v>2607836.6356527931</v>
      </c>
      <c r="E17" s="119">
        <f>C17/D17*100</f>
        <v>2.4732598960995014</v>
      </c>
      <c r="F17" s="77">
        <v>14</v>
      </c>
      <c r="G17" s="77">
        <f>SUM(G7:G16)</f>
        <v>88009.339075004988</v>
      </c>
      <c r="H17" s="77">
        <f>SUM(H7:H16)</f>
        <v>2704712.0210576518</v>
      </c>
      <c r="I17" s="119">
        <f t="shared" si="1"/>
        <v>3.2539264213640671</v>
      </c>
      <c r="J17" s="18">
        <v>8</v>
      </c>
    </row>
    <row r="18" spans="1:10" ht="30" customHeight="1" x14ac:dyDescent="0.25">
      <c r="A18" s="178" t="s">
        <v>327</v>
      </c>
      <c r="B18" s="178"/>
      <c r="C18" s="77">
        <f>C17-C9</f>
        <v>43197.855723667002</v>
      </c>
      <c r="D18" s="77">
        <f>D17-D9</f>
        <v>1800936.0693469136</v>
      </c>
      <c r="E18" s="119">
        <f t="shared" si="2"/>
        <v>2.3986334917114602</v>
      </c>
      <c r="F18" s="77">
        <v>11</v>
      </c>
      <c r="G18" s="77">
        <f>G17-G9</f>
        <v>85406.98422106498</v>
      </c>
      <c r="H18" s="77">
        <f>H17-H9</f>
        <v>1868364.3954323027</v>
      </c>
      <c r="I18" s="119">
        <f>G18/H18*100</f>
        <v>4.5712166443475546</v>
      </c>
      <c r="J18" s="18">
        <v>4</v>
      </c>
    </row>
    <row r="19" spans="1:10" ht="30" customHeight="1" x14ac:dyDescent="0.25">
      <c r="A19" s="178" t="s">
        <v>326</v>
      </c>
      <c r="B19" s="178"/>
      <c r="C19" s="77">
        <v>431411.97721129999</v>
      </c>
      <c r="D19" s="77">
        <v>21473367.316472556</v>
      </c>
      <c r="E19" s="120">
        <f>C19/D19*100</f>
        <v>2.0090560127491375</v>
      </c>
      <c r="F19" s="18">
        <v>15</v>
      </c>
      <c r="G19" s="77">
        <v>672140.12963588198</v>
      </c>
      <c r="H19" s="77">
        <v>22011993.004291847</v>
      </c>
      <c r="I19" s="120">
        <f>G19/H19*100</f>
        <v>3.0535178232376765</v>
      </c>
      <c r="J19" s="18">
        <v>7</v>
      </c>
    </row>
    <row r="20" spans="1:10" customFormat="1" ht="18.75" customHeight="1" x14ac:dyDescent="0.25">
      <c r="A20" s="164" t="s">
        <v>316</v>
      </c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0" customFormat="1" x14ac:dyDescent="0.25">
      <c r="A21" s="248" t="s">
        <v>317</v>
      </c>
      <c r="B21" s="248"/>
      <c r="C21" s="248"/>
      <c r="D21" s="248"/>
      <c r="E21" s="248"/>
      <c r="F21" s="248"/>
      <c r="G21" s="248"/>
      <c r="H21" s="248"/>
      <c r="I21" s="248"/>
      <c r="J21" s="248"/>
    </row>
    <row r="22" spans="1:10" customFormat="1" x14ac:dyDescent="0.25">
      <c r="A22" s="248" t="s">
        <v>318</v>
      </c>
      <c r="B22" s="248"/>
      <c r="C22" s="248"/>
      <c r="D22" s="248"/>
      <c r="E22" s="248"/>
      <c r="F22" s="248"/>
      <c r="G22" s="248"/>
      <c r="H22" s="248"/>
      <c r="I22" s="248"/>
      <c r="J22" s="248"/>
    </row>
    <row r="23" spans="1:10" customFormat="1" x14ac:dyDescent="0.25">
      <c r="A23" s="248" t="s">
        <v>319</v>
      </c>
      <c r="B23" s="248"/>
      <c r="C23" s="248"/>
      <c r="D23" s="248"/>
      <c r="E23" s="248"/>
      <c r="F23" s="248"/>
      <c r="G23" s="248"/>
      <c r="H23" s="248"/>
      <c r="I23" s="248"/>
      <c r="J23" s="248"/>
    </row>
    <row r="24" spans="1:10" customFormat="1" x14ac:dyDescent="0.25">
      <c r="A24" s="248" t="s">
        <v>320</v>
      </c>
      <c r="B24" s="248"/>
      <c r="C24" s="248"/>
      <c r="D24" s="248"/>
      <c r="E24" s="248"/>
      <c r="F24" s="248"/>
      <c r="G24" s="248"/>
      <c r="H24" s="248"/>
      <c r="I24" s="248"/>
      <c r="J24" s="248"/>
    </row>
    <row r="25" spans="1:10" customFormat="1" x14ac:dyDescent="0.25">
      <c r="A25" s="248" t="s">
        <v>321</v>
      </c>
      <c r="B25" s="248"/>
      <c r="C25" s="248"/>
      <c r="D25" s="248"/>
      <c r="E25" s="248"/>
      <c r="F25" s="248"/>
      <c r="G25" s="248"/>
      <c r="H25" s="248"/>
      <c r="I25" s="248"/>
      <c r="J25" s="248"/>
    </row>
    <row r="26" spans="1:10" customFormat="1" x14ac:dyDescent="0.25">
      <c r="A26" s="248" t="s">
        <v>322</v>
      </c>
      <c r="B26" s="248"/>
      <c r="C26" s="248"/>
      <c r="D26" s="248"/>
      <c r="E26" s="248"/>
      <c r="F26" s="248"/>
      <c r="G26" s="248"/>
      <c r="H26" s="248"/>
      <c r="I26" s="248"/>
      <c r="J26" s="248"/>
    </row>
    <row r="27" spans="1:10" customFormat="1" ht="15" customHeight="1" x14ac:dyDescent="0.25">
      <c r="A27" s="248" t="s">
        <v>323</v>
      </c>
      <c r="B27" s="248"/>
      <c r="C27" s="248"/>
      <c r="D27" s="248"/>
      <c r="E27" s="248"/>
      <c r="F27" s="248"/>
      <c r="G27" s="248"/>
      <c r="H27" s="248"/>
      <c r="I27" s="248"/>
      <c r="J27" s="248"/>
    </row>
  </sheetData>
  <mergeCells count="23">
    <mergeCell ref="A25:J25"/>
    <mergeCell ref="A26:J26"/>
    <mergeCell ref="A27:J27"/>
    <mergeCell ref="A20:J20"/>
    <mergeCell ref="A21:J21"/>
    <mergeCell ref="A22:J22"/>
    <mergeCell ref="A23:J23"/>
    <mergeCell ref="A24:J24"/>
    <mergeCell ref="A2:J2"/>
    <mergeCell ref="A1:J1"/>
    <mergeCell ref="J4:J5"/>
    <mergeCell ref="A17:B17"/>
    <mergeCell ref="A18:B18"/>
    <mergeCell ref="A19:B19"/>
    <mergeCell ref="A3:A5"/>
    <mergeCell ref="B3:B5"/>
    <mergeCell ref="C3:F3"/>
    <mergeCell ref="G3:J3"/>
    <mergeCell ref="C4:D4"/>
    <mergeCell ref="E4:E5"/>
    <mergeCell ref="F4:F5"/>
    <mergeCell ref="G4:H4"/>
    <mergeCell ref="I4:I5"/>
  </mergeCells>
  <pageMargins left="0.70866141732283472" right="0.35433070866141736" top="0.74803149606299213" bottom="0.51181102362204722" header="0.31496062992125984" footer="0.31496062992125984"/>
  <pageSetup paperSize="9" scale="86" firstPageNumber="173" orientation="landscape" useFirstPageNumber="1" r:id="rId1"/>
  <headerFooter differentOddEven="1"/>
  <ignoredErrors>
    <ignoredError sqref="E17 I17 G17:H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V27"/>
  <sheetViews>
    <sheetView view="pageBreakPreview" zoomScaleNormal="100" zoomScaleSheetLayoutView="100" workbookViewId="0">
      <selection activeCell="K15" sqref="K15"/>
    </sheetView>
  </sheetViews>
  <sheetFormatPr defaultRowHeight="15" x14ac:dyDescent="0.25"/>
  <cols>
    <col min="1" max="1" width="8.85546875" style="5" customWidth="1"/>
    <col min="2" max="2" width="41" customWidth="1"/>
    <col min="3" max="3" width="11.85546875" hidden="1" customWidth="1"/>
    <col min="4" max="9" width="11.85546875" customWidth="1"/>
  </cols>
  <sheetData>
    <row r="1" spans="1:21" ht="15" customHeight="1" x14ac:dyDescent="0.25">
      <c r="A1" s="175" t="s">
        <v>427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21" x14ac:dyDescent="0.25">
      <c r="A2" s="180" t="s">
        <v>34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21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1" t="s">
        <v>29</v>
      </c>
      <c r="H3" s="11" t="s">
        <v>30</v>
      </c>
      <c r="I3" s="11" t="s">
        <v>32</v>
      </c>
      <c r="J3" s="11" t="s">
        <v>345</v>
      </c>
      <c r="K3" s="11" t="s">
        <v>390</v>
      </c>
    </row>
    <row r="4" spans="1:21" x14ac:dyDescent="0.25">
      <c r="A4" s="91">
        <v>1</v>
      </c>
      <c r="B4" s="91">
        <v>2</v>
      </c>
      <c r="C4" s="91">
        <v>3</v>
      </c>
      <c r="D4" s="91">
        <v>3</v>
      </c>
      <c r="E4" s="91">
        <v>4</v>
      </c>
      <c r="F4" s="91">
        <v>5</v>
      </c>
      <c r="G4" s="91">
        <v>6</v>
      </c>
      <c r="H4" s="91">
        <v>7</v>
      </c>
      <c r="I4" s="91">
        <v>8</v>
      </c>
      <c r="J4" s="91">
        <v>9</v>
      </c>
      <c r="K4" s="91">
        <v>10</v>
      </c>
    </row>
    <row r="5" spans="1:21" s="3" customFormat="1" x14ac:dyDescent="0.25">
      <c r="A5" s="165" t="s">
        <v>26</v>
      </c>
      <c r="B5" s="166"/>
      <c r="C5" s="16">
        <v>773921.13344079978</v>
      </c>
      <c r="D5" s="16">
        <v>728241.81342510018</v>
      </c>
      <c r="E5" s="16">
        <v>1044518.9054128001</v>
      </c>
      <c r="F5" s="16">
        <v>1286948.4181016004</v>
      </c>
      <c r="G5" s="16">
        <v>1141100.2751590996</v>
      </c>
      <c r="H5" s="16">
        <v>756914.47910750005</v>
      </c>
      <c r="I5" s="16">
        <v>1425753.0962965996</v>
      </c>
      <c r="J5" s="16">
        <v>2128251.3953911997</v>
      </c>
      <c r="K5" s="16">
        <v>1997090.0957849002</v>
      </c>
    </row>
    <row r="6" spans="1:21" x14ac:dyDescent="0.25">
      <c r="A6" s="20">
        <v>28</v>
      </c>
      <c r="B6" s="9" t="s">
        <v>8</v>
      </c>
      <c r="C6" s="10">
        <v>25256.1785967</v>
      </c>
      <c r="D6" s="10">
        <v>22515.762258700001</v>
      </c>
      <c r="E6" s="10">
        <v>27752.340904799996</v>
      </c>
      <c r="F6" s="10">
        <v>39180.527790299995</v>
      </c>
      <c r="G6" s="10">
        <v>32533.187912000001</v>
      </c>
      <c r="H6" s="10">
        <v>38654.387063400005</v>
      </c>
      <c r="I6" s="10">
        <v>56555.999483</v>
      </c>
      <c r="J6" s="28">
        <v>76253.344158200009</v>
      </c>
      <c r="K6" s="28">
        <v>49101.229366199994</v>
      </c>
    </row>
    <row r="7" spans="1:21" x14ac:dyDescent="0.25">
      <c r="A7" s="20">
        <v>29</v>
      </c>
      <c r="B7" s="9" t="s">
        <v>9</v>
      </c>
      <c r="C7" s="10">
        <v>26691.536670600006</v>
      </c>
      <c r="D7" s="10">
        <v>25411.987452200003</v>
      </c>
      <c r="E7" s="10">
        <v>28380.143173000004</v>
      </c>
      <c r="F7" s="10">
        <v>28696.323361499992</v>
      </c>
      <c r="G7" s="10">
        <v>16009.465179199993</v>
      </c>
      <c r="H7" s="10">
        <v>12193.929808400018</v>
      </c>
      <c r="I7" s="10">
        <v>47800.373189099977</v>
      </c>
      <c r="J7" s="28">
        <v>59811.9369496</v>
      </c>
      <c r="K7" s="28">
        <v>52443.058288700006</v>
      </c>
    </row>
    <row r="8" spans="1:21" x14ac:dyDescent="0.25">
      <c r="A8" s="20">
        <v>32</v>
      </c>
      <c r="B8" s="9" t="s">
        <v>10</v>
      </c>
      <c r="C8" s="10">
        <v>-5698.0264508</v>
      </c>
      <c r="D8" s="10">
        <v>-6003.5972088999988</v>
      </c>
      <c r="E8" s="10">
        <v>-5955.5465875000009</v>
      </c>
      <c r="F8" s="10">
        <v>-7664.4674264999994</v>
      </c>
      <c r="G8" s="10">
        <v>-9891.1217217999983</v>
      </c>
      <c r="H8" s="10">
        <v>-8623.8146793000014</v>
      </c>
      <c r="I8" s="10">
        <v>-10082.089748599999</v>
      </c>
      <c r="J8" s="28">
        <v>-6037.8629586999996</v>
      </c>
      <c r="K8" s="28">
        <v>-2880.8983775000015</v>
      </c>
    </row>
    <row r="9" spans="1:21" x14ac:dyDescent="0.25">
      <c r="A9" s="20">
        <v>38</v>
      </c>
      <c r="B9" s="9" t="s">
        <v>11</v>
      </c>
      <c r="C9" s="10">
        <v>7124.3225235999998</v>
      </c>
      <c r="D9" s="10">
        <v>8850.1712604999993</v>
      </c>
      <c r="E9" s="10">
        <v>10441.174089399996</v>
      </c>
      <c r="F9" s="10">
        <v>9351.5633966999994</v>
      </c>
      <c r="G9" s="10">
        <v>3406.5094055999944</v>
      </c>
      <c r="H9" s="10">
        <v>7438.381283200004</v>
      </c>
      <c r="I9" s="10">
        <v>6218.3129876999956</v>
      </c>
      <c r="J9" s="28">
        <v>2473.7921564999997</v>
      </c>
      <c r="K9" s="28">
        <v>7031.6334172999996</v>
      </c>
    </row>
    <row r="10" spans="1:21" x14ac:dyDescent="0.25">
      <c r="A10" s="20">
        <v>39</v>
      </c>
      <c r="B10" s="9" t="s">
        <v>12</v>
      </c>
      <c r="C10" s="10">
        <v>40184.917903700007</v>
      </c>
      <c r="D10" s="10">
        <v>42071.408049099991</v>
      </c>
      <c r="E10" s="10">
        <v>48840.557855199993</v>
      </c>
      <c r="F10" s="10">
        <v>50512.483964199993</v>
      </c>
      <c r="G10" s="10">
        <v>51637.556850899993</v>
      </c>
      <c r="H10" s="10">
        <v>47387.867364800004</v>
      </c>
      <c r="I10" s="10">
        <v>81626.838152000011</v>
      </c>
      <c r="J10" s="28">
        <v>124028.67667340001</v>
      </c>
      <c r="K10" s="28">
        <v>119607.90436030002</v>
      </c>
    </row>
    <row r="11" spans="1:21" x14ac:dyDescent="0.25">
      <c r="A11" s="20">
        <v>4002</v>
      </c>
      <c r="B11" s="9" t="s">
        <v>13</v>
      </c>
      <c r="C11" s="10">
        <v>4753.0664579000004</v>
      </c>
      <c r="D11" s="10">
        <v>5174.3530448000001</v>
      </c>
      <c r="E11" s="10">
        <v>6116.1443208000001</v>
      </c>
      <c r="F11" s="10">
        <v>7157.3226753999998</v>
      </c>
      <c r="G11" s="10">
        <v>5319.7983069000002</v>
      </c>
      <c r="H11" s="10">
        <v>5448.1670942000001</v>
      </c>
      <c r="I11" s="10">
        <v>8012.8664838000004</v>
      </c>
      <c r="J11" s="28">
        <v>10157.345068499999</v>
      </c>
      <c r="K11" s="28">
        <v>8763.8324226999994</v>
      </c>
    </row>
    <row r="12" spans="1:21" x14ac:dyDescent="0.25">
      <c r="A12" s="20">
        <v>54</v>
      </c>
      <c r="B12" s="9" t="s">
        <v>14</v>
      </c>
      <c r="C12" s="10">
        <v>-8581.6975340999998</v>
      </c>
      <c r="D12" s="10">
        <v>-8478.5874693999995</v>
      </c>
      <c r="E12" s="10">
        <v>-8446.1444903999982</v>
      </c>
      <c r="F12" s="10">
        <v>-9174.7907035000007</v>
      </c>
      <c r="G12" s="10">
        <v>-9610.6015954999984</v>
      </c>
      <c r="H12" s="10">
        <v>-4743.1470270999989</v>
      </c>
      <c r="I12" s="10">
        <v>-6925.8663067999987</v>
      </c>
      <c r="J12" s="28">
        <v>-1443.7627360000006</v>
      </c>
      <c r="K12" s="28">
        <v>-864.96330359999956</v>
      </c>
    </row>
    <row r="13" spans="1:21" x14ac:dyDescent="0.25">
      <c r="A13" s="20">
        <v>55</v>
      </c>
      <c r="B13" s="9" t="s">
        <v>15</v>
      </c>
      <c r="C13" s="10">
        <v>-9224.0793102999996</v>
      </c>
      <c r="D13" s="10">
        <v>-10546.154699300001</v>
      </c>
      <c r="E13" s="10">
        <v>-8553.6739187999992</v>
      </c>
      <c r="F13" s="10">
        <v>-6799.7495478000001</v>
      </c>
      <c r="G13" s="10">
        <v>-5038.7489369999994</v>
      </c>
      <c r="H13" s="10">
        <v>-3378.5576749000011</v>
      </c>
      <c r="I13" s="10">
        <v>-7688.1382842000003</v>
      </c>
      <c r="J13" s="28">
        <v>-4461.4521634000012</v>
      </c>
      <c r="K13" s="28">
        <v>-6108.7394094000001</v>
      </c>
    </row>
    <row r="14" spans="1:21" s="3" customFormat="1" ht="30.75" customHeight="1" x14ac:dyDescent="0.25">
      <c r="A14" s="178" t="s">
        <v>27</v>
      </c>
      <c r="B14" s="179"/>
      <c r="C14" s="6">
        <v>80506.218857300002</v>
      </c>
      <c r="D14" s="6">
        <v>78995.342687700002</v>
      </c>
      <c r="E14" s="6">
        <v>98574.995346500014</v>
      </c>
      <c r="F14" s="6">
        <v>111259.21351029997</v>
      </c>
      <c r="G14" s="6">
        <v>84366.045400300005</v>
      </c>
      <c r="H14" s="6">
        <v>94377.213232700014</v>
      </c>
      <c r="I14" s="6">
        <v>175518.29595599999</v>
      </c>
      <c r="J14" s="6">
        <v>260782.01714810001</v>
      </c>
      <c r="K14" s="6">
        <v>227093.05676470001</v>
      </c>
      <c r="M14" s="138"/>
      <c r="N14" s="138"/>
      <c r="O14" s="138"/>
      <c r="P14" s="138"/>
      <c r="Q14" s="138"/>
      <c r="R14" s="138"/>
      <c r="S14" s="138"/>
      <c r="T14" s="138"/>
    </row>
    <row r="15" spans="1:21" ht="15" customHeight="1" x14ac:dyDescent="0.25">
      <c r="A15" s="162" t="s">
        <v>39</v>
      </c>
      <c r="B15" s="163"/>
      <c r="C15" s="12">
        <f>100*(C14/C5)</f>
        <v>10.402380214037434</v>
      </c>
      <c r="D15" s="12">
        <f>100*(D14/D5)</f>
        <v>10.847405522647142</v>
      </c>
      <c r="E15" s="12">
        <f t="shared" ref="E15:K15" si="0">100*(E14/E5)</f>
        <v>9.4373586572415924</v>
      </c>
      <c r="F15" s="12">
        <f t="shared" si="0"/>
        <v>8.6451960269254879</v>
      </c>
      <c r="G15" s="12">
        <f t="shared" si="0"/>
        <v>7.3933945365614022</v>
      </c>
      <c r="H15" s="12">
        <f t="shared" si="0"/>
        <v>12.468675899024014</v>
      </c>
      <c r="I15" s="12">
        <f t="shared" si="0"/>
        <v>12.310567405528319</v>
      </c>
      <c r="J15" s="12">
        <f t="shared" si="0"/>
        <v>12.253346466156783</v>
      </c>
      <c r="K15" s="12">
        <f t="shared" si="0"/>
        <v>11.37119738583689</v>
      </c>
      <c r="M15" s="8"/>
      <c r="N15" s="8"/>
      <c r="O15" s="8"/>
      <c r="P15" s="8"/>
      <c r="Q15" s="8"/>
      <c r="R15" s="8"/>
      <c r="S15" s="8"/>
      <c r="T15" s="8"/>
      <c r="U15" s="8"/>
    </row>
    <row r="16" spans="1:21" ht="15" customHeight="1" x14ac:dyDescent="0.25">
      <c r="A16" s="20">
        <v>30</v>
      </c>
      <c r="B16" s="9" t="s">
        <v>23</v>
      </c>
      <c r="C16" s="10">
        <v>-73738.981963600003</v>
      </c>
      <c r="D16" s="10">
        <v>-75190.459114099998</v>
      </c>
      <c r="E16" s="10">
        <v>-73206.162582699995</v>
      </c>
      <c r="F16" s="10">
        <v>-88658.793868599998</v>
      </c>
      <c r="G16" s="10">
        <v>-98942.666741000008</v>
      </c>
      <c r="H16" s="10">
        <v>-124804.03402029999</v>
      </c>
      <c r="I16" s="10">
        <v>-118977.8947113</v>
      </c>
      <c r="J16" s="28">
        <v>-138620.81874450002</v>
      </c>
      <c r="K16" s="28">
        <v>-161648.85246140001</v>
      </c>
      <c r="N16" s="8"/>
      <c r="O16" s="8"/>
      <c r="P16" s="8"/>
      <c r="Q16" s="8"/>
      <c r="R16" s="8"/>
      <c r="S16" s="8"/>
      <c r="T16" s="8"/>
      <c r="U16" s="8"/>
    </row>
    <row r="17" spans="1:22" x14ac:dyDescent="0.25">
      <c r="A17" s="20">
        <v>31</v>
      </c>
      <c r="B17" s="9" t="s">
        <v>24</v>
      </c>
      <c r="C17" s="10">
        <v>45299.738614400005</v>
      </c>
      <c r="D17" s="10">
        <v>28288.645975700001</v>
      </c>
      <c r="E17" s="10">
        <v>29423.014353099999</v>
      </c>
      <c r="F17" s="10">
        <v>45418.594765400005</v>
      </c>
      <c r="G17" s="10">
        <v>46559.931762799999</v>
      </c>
      <c r="H17" s="10">
        <v>50255.248687899999</v>
      </c>
      <c r="I17" s="10">
        <v>94699.242468900004</v>
      </c>
      <c r="J17" s="28">
        <v>122350.0595018</v>
      </c>
      <c r="K17" s="28">
        <v>72807.1348918</v>
      </c>
    </row>
    <row r="18" spans="1:22" s="3" customFormat="1" ht="31.5" customHeight="1" x14ac:dyDescent="0.25">
      <c r="A18" s="162" t="s">
        <v>28</v>
      </c>
      <c r="B18" s="163"/>
      <c r="C18" s="6">
        <v>52066.975508100062</v>
      </c>
      <c r="D18" s="6">
        <v>32093.529549300001</v>
      </c>
      <c r="E18" s="6">
        <v>54791.847116900026</v>
      </c>
      <c r="F18" s="6">
        <v>68019.014407099981</v>
      </c>
      <c r="G18" s="6">
        <v>31983.31042210001</v>
      </c>
      <c r="H18" s="6">
        <v>19828.427900300012</v>
      </c>
      <c r="I18" s="6">
        <v>151239.64371359989</v>
      </c>
      <c r="J18" s="6">
        <v>244511.25790539989</v>
      </c>
      <c r="K18" s="6">
        <v>138251.33919509989</v>
      </c>
      <c r="O18" s="4"/>
      <c r="P18" s="4"/>
      <c r="Q18" s="4"/>
      <c r="R18" s="4"/>
      <c r="S18" s="4"/>
      <c r="T18" s="4"/>
      <c r="U18" s="4"/>
      <c r="V18" s="4"/>
    </row>
    <row r="19" spans="1:22" ht="15" customHeight="1" x14ac:dyDescent="0.25">
      <c r="A19" s="162" t="s">
        <v>39</v>
      </c>
      <c r="B19" s="163"/>
      <c r="C19" s="7">
        <f t="shared" ref="C19" si="1">100*(C18/C5)</f>
        <v>6.7276849356230777</v>
      </c>
      <c r="D19" s="7">
        <f>100*(D18/D5)</f>
        <v>4.4069880303022213</v>
      </c>
      <c r="E19" s="7">
        <f t="shared" ref="E19:K19" si="2">100*(E18/E5)</f>
        <v>5.2456539401023061</v>
      </c>
      <c r="F19" s="7">
        <f t="shared" si="2"/>
        <v>5.2852945347596751</v>
      </c>
      <c r="G19" s="7">
        <f t="shared" si="2"/>
        <v>2.8028483664716224</v>
      </c>
      <c r="H19" s="7">
        <f t="shared" si="2"/>
        <v>2.6196391332981621</v>
      </c>
      <c r="I19" s="7">
        <f t="shared" si="2"/>
        <v>10.607702280741705</v>
      </c>
      <c r="J19" s="7">
        <f t="shared" si="2"/>
        <v>11.488833435509417</v>
      </c>
      <c r="K19" s="7">
        <f t="shared" si="2"/>
        <v>6.9226390680568715</v>
      </c>
    </row>
    <row r="20" spans="1:22" ht="92.25" customHeight="1" x14ac:dyDescent="0.25">
      <c r="A20" s="177" t="s">
        <v>35</v>
      </c>
      <c r="B20" s="177"/>
      <c r="C20" s="177"/>
      <c r="D20" s="177"/>
      <c r="E20" s="177"/>
      <c r="F20" s="177"/>
      <c r="G20" s="177"/>
      <c r="H20" s="177"/>
      <c r="I20" s="177"/>
      <c r="J20" s="4"/>
    </row>
    <row r="21" spans="1:22" x14ac:dyDescent="0.25">
      <c r="A21" s="176" t="s">
        <v>341</v>
      </c>
      <c r="B21" s="176"/>
      <c r="C21" s="176"/>
      <c r="D21" s="176"/>
      <c r="E21" s="176"/>
      <c r="F21" s="176"/>
      <c r="G21" s="176"/>
      <c r="H21" s="176"/>
      <c r="I21" s="176"/>
      <c r="J21" s="4"/>
    </row>
    <row r="22" spans="1:22" x14ac:dyDescent="0.25">
      <c r="A22" s="176" t="s">
        <v>342</v>
      </c>
      <c r="B22" s="176"/>
      <c r="C22" s="176"/>
      <c r="D22" s="176"/>
      <c r="E22" s="176"/>
      <c r="F22" s="176"/>
      <c r="G22" s="176"/>
      <c r="H22" s="176"/>
      <c r="I22" s="176"/>
      <c r="J22" s="4"/>
    </row>
    <row r="23" spans="1:22" x14ac:dyDescent="0.25">
      <c r="J23" s="4"/>
    </row>
    <row r="24" spans="1:22" x14ac:dyDescent="0.25">
      <c r="C24" s="8"/>
      <c r="D24" s="8"/>
      <c r="E24" s="8"/>
      <c r="F24" s="8"/>
      <c r="G24" s="8"/>
      <c r="H24" s="8"/>
      <c r="I24" s="8"/>
      <c r="J24" s="4"/>
    </row>
    <row r="25" spans="1:22" ht="15" customHeight="1" x14ac:dyDescent="0.25">
      <c r="C25" s="8"/>
      <c r="D25" s="8"/>
      <c r="E25" s="8"/>
      <c r="F25" s="8"/>
      <c r="G25" s="8"/>
      <c r="H25" s="8"/>
      <c r="I25" s="8"/>
      <c r="J25" s="4"/>
    </row>
    <row r="26" spans="1:22" ht="15" customHeight="1" x14ac:dyDescent="0.25">
      <c r="C26" s="8"/>
      <c r="D26" s="8"/>
      <c r="E26" s="8"/>
      <c r="F26" s="8"/>
      <c r="G26" s="8"/>
      <c r="H26" s="8"/>
      <c r="I26" s="8"/>
    </row>
    <row r="27" spans="1:22" x14ac:dyDescent="0.25">
      <c r="C27" s="8"/>
      <c r="D27" s="8"/>
      <c r="E27" s="8"/>
      <c r="F27" s="8"/>
      <c r="G27" s="8"/>
      <c r="H27" s="8"/>
      <c r="I27" s="8"/>
    </row>
  </sheetData>
  <mergeCells count="10">
    <mergeCell ref="A5:B5"/>
    <mergeCell ref="A1:J1"/>
    <mergeCell ref="A22:I22"/>
    <mergeCell ref="A20:I20"/>
    <mergeCell ref="A21:I21"/>
    <mergeCell ref="A14:B14"/>
    <mergeCell ref="A15:B15"/>
    <mergeCell ref="A18:B18"/>
    <mergeCell ref="A19:B19"/>
    <mergeCell ref="A2:K2"/>
  </mergeCells>
  <printOptions horizontalCentered="1"/>
  <pageMargins left="0" right="0" top="0.74803149606299213" bottom="0.74803149606299213" header="0.31496062992125984" footer="0.31496062992125984"/>
  <pageSetup scale="97" firstPageNumber="92" fitToHeight="0" orientation="landscape" useFirstPageNumber="1" r:id="rId1"/>
  <header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S13"/>
  <sheetViews>
    <sheetView view="pageBreakPreview" zoomScaleNormal="100" zoomScaleSheetLayoutView="100" workbookViewId="0">
      <selection activeCell="S10" sqref="S10"/>
    </sheetView>
  </sheetViews>
  <sheetFormatPr defaultColWidth="9.140625" defaultRowHeight="29.1" customHeight="1" x14ac:dyDescent="0.25"/>
  <cols>
    <col min="1" max="1" width="21.85546875" style="5" customWidth="1"/>
    <col min="2" max="2" width="8" hidden="1" customWidth="1"/>
    <col min="3" max="3" width="8.7109375" hidden="1" customWidth="1"/>
    <col min="4" max="5" width="8" bestFit="1" customWidth="1"/>
    <col min="6" max="6" width="8.7109375" bestFit="1" customWidth="1"/>
    <col min="7" max="15" width="8" bestFit="1" customWidth="1"/>
  </cols>
  <sheetData>
    <row r="1" spans="1:19" ht="15" customHeight="1" x14ac:dyDescent="0.25">
      <c r="A1" s="160" t="s">
        <v>394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15" x14ac:dyDescent="0.25">
      <c r="A2" s="183" t="s">
        <v>371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19" ht="15" x14ac:dyDescent="0.25">
      <c r="A3" s="184" t="s">
        <v>48</v>
      </c>
      <c r="B3" s="186" t="s">
        <v>2</v>
      </c>
      <c r="C3" s="187"/>
      <c r="D3" s="186" t="s">
        <v>3</v>
      </c>
      <c r="E3" s="187"/>
      <c r="F3" s="186" t="s">
        <v>4</v>
      </c>
      <c r="G3" s="187"/>
      <c r="H3" s="186" t="s">
        <v>5</v>
      </c>
      <c r="I3" s="187"/>
      <c r="J3" s="186" t="s">
        <v>29</v>
      </c>
      <c r="K3" s="187"/>
      <c r="L3" s="186" t="s">
        <v>30</v>
      </c>
      <c r="M3" s="187"/>
      <c r="N3" s="186" t="s">
        <v>32</v>
      </c>
      <c r="O3" s="187"/>
      <c r="P3" s="186" t="s">
        <v>345</v>
      </c>
      <c r="Q3" s="187"/>
      <c r="R3" s="186" t="s">
        <v>390</v>
      </c>
      <c r="S3" s="187"/>
    </row>
    <row r="4" spans="1:19" ht="15" x14ac:dyDescent="0.25">
      <c r="A4" s="185"/>
      <c r="B4" s="18" t="s">
        <v>47</v>
      </c>
      <c r="C4" s="18" t="s">
        <v>46</v>
      </c>
      <c r="D4" s="18" t="s">
        <v>47</v>
      </c>
      <c r="E4" s="18" t="s">
        <v>46</v>
      </c>
      <c r="F4" s="18" t="s">
        <v>47</v>
      </c>
      <c r="G4" s="18" t="s">
        <v>46</v>
      </c>
      <c r="H4" s="18" t="s">
        <v>47</v>
      </c>
      <c r="I4" s="18" t="s">
        <v>46</v>
      </c>
      <c r="J4" s="18" t="s">
        <v>47</v>
      </c>
      <c r="K4" s="18" t="s">
        <v>46</v>
      </c>
      <c r="L4" s="18" t="s">
        <v>47</v>
      </c>
      <c r="M4" s="18" t="s">
        <v>46</v>
      </c>
      <c r="N4" s="18" t="s">
        <v>47</v>
      </c>
      <c r="O4" s="18" t="s">
        <v>46</v>
      </c>
      <c r="P4" s="18" t="s">
        <v>47</v>
      </c>
      <c r="Q4" s="18" t="s">
        <v>46</v>
      </c>
      <c r="R4" s="18" t="s">
        <v>47</v>
      </c>
      <c r="S4" s="18" t="s">
        <v>46</v>
      </c>
    </row>
    <row r="5" spans="1:19" ht="15" x14ac:dyDescent="0.25">
      <c r="A5" s="123">
        <v>1</v>
      </c>
      <c r="B5" s="123">
        <v>2</v>
      </c>
      <c r="C5" s="123">
        <v>3</v>
      </c>
      <c r="D5" s="123">
        <v>2</v>
      </c>
      <c r="E5" s="123">
        <v>3</v>
      </c>
      <c r="F5" s="123">
        <v>4</v>
      </c>
      <c r="G5" s="123">
        <v>5</v>
      </c>
      <c r="H5" s="123">
        <v>6</v>
      </c>
      <c r="I5" s="123">
        <v>7</v>
      </c>
      <c r="J5" s="123">
        <v>8</v>
      </c>
      <c r="K5" s="123">
        <v>9</v>
      </c>
      <c r="L5" s="123">
        <v>10</v>
      </c>
      <c r="M5" s="123">
        <v>11</v>
      </c>
      <c r="N5" s="123">
        <v>12</v>
      </c>
      <c r="O5" s="123">
        <v>13</v>
      </c>
      <c r="P5" s="123">
        <v>14</v>
      </c>
      <c r="Q5" s="123">
        <v>15</v>
      </c>
      <c r="R5" s="123">
        <v>16</v>
      </c>
      <c r="S5" s="123">
        <v>17</v>
      </c>
    </row>
    <row r="6" spans="1:19" ht="30" customHeight="1" x14ac:dyDescent="0.25">
      <c r="A6" s="9" t="s">
        <v>45</v>
      </c>
      <c r="B6" s="25">
        <v>106744</v>
      </c>
      <c r="C6" s="25">
        <v>29210</v>
      </c>
      <c r="D6" s="25">
        <v>154244</v>
      </c>
      <c r="E6" s="25">
        <v>39591</v>
      </c>
      <c r="F6" s="25">
        <v>273456</v>
      </c>
      <c r="G6" s="25">
        <v>86880</v>
      </c>
      <c r="H6" s="25">
        <v>239321</v>
      </c>
      <c r="I6" s="25">
        <v>87844</v>
      </c>
      <c r="J6" s="25">
        <v>329459</v>
      </c>
      <c r="K6" s="25">
        <v>82760</v>
      </c>
      <c r="L6" s="25">
        <v>428873</v>
      </c>
      <c r="M6" s="25">
        <v>85310</v>
      </c>
      <c r="N6" s="10">
        <v>597971</v>
      </c>
      <c r="O6" s="10">
        <v>187161</v>
      </c>
      <c r="P6" s="28">
        <v>1335556</v>
      </c>
      <c r="Q6" s="28">
        <v>628667</v>
      </c>
      <c r="R6" s="28">
        <v>893112</v>
      </c>
      <c r="S6" s="28">
        <v>274679</v>
      </c>
    </row>
    <row r="7" spans="1:19" ht="30" customHeight="1" x14ac:dyDescent="0.25">
      <c r="A7" s="9" t="s">
        <v>8</v>
      </c>
      <c r="B7" s="24">
        <v>156683</v>
      </c>
      <c r="C7" s="24">
        <v>74466</v>
      </c>
      <c r="D7" s="24">
        <v>377587</v>
      </c>
      <c r="E7" s="24">
        <v>111322</v>
      </c>
      <c r="F7" s="24">
        <v>173071</v>
      </c>
      <c r="G7" s="24">
        <v>102270</v>
      </c>
      <c r="H7" s="24">
        <v>176900</v>
      </c>
      <c r="I7" s="24">
        <v>133248</v>
      </c>
      <c r="J7" s="22">
        <v>196035</v>
      </c>
      <c r="K7" s="22">
        <v>134079</v>
      </c>
      <c r="L7" s="22">
        <v>194941</v>
      </c>
      <c r="M7" s="22">
        <v>119206</v>
      </c>
      <c r="N7" s="10">
        <v>272948</v>
      </c>
      <c r="O7" s="10">
        <v>261181</v>
      </c>
      <c r="P7" s="28">
        <v>674218</v>
      </c>
      <c r="Q7" s="28">
        <v>685617</v>
      </c>
      <c r="R7" s="28">
        <v>416978</v>
      </c>
      <c r="S7" s="28">
        <v>396158</v>
      </c>
    </row>
    <row r="8" spans="1:19" ht="30" customHeight="1" x14ac:dyDescent="0.25">
      <c r="A8" s="9" t="s">
        <v>44</v>
      </c>
      <c r="B8" s="24">
        <v>231728</v>
      </c>
      <c r="C8" s="24">
        <v>216771</v>
      </c>
      <c r="D8" s="24">
        <v>190306</v>
      </c>
      <c r="E8" s="24">
        <v>232940</v>
      </c>
      <c r="F8" s="24">
        <v>204923</v>
      </c>
      <c r="G8" s="24">
        <v>320492</v>
      </c>
      <c r="H8" s="24">
        <v>233147</v>
      </c>
      <c r="I8" s="24">
        <v>425738</v>
      </c>
      <c r="J8" s="22">
        <v>244524</v>
      </c>
      <c r="K8" s="22">
        <v>422713</v>
      </c>
      <c r="L8" s="22">
        <v>295922</v>
      </c>
      <c r="M8" s="22">
        <v>438010</v>
      </c>
      <c r="N8" s="10">
        <v>310144</v>
      </c>
      <c r="O8" s="10">
        <v>528314</v>
      </c>
      <c r="P8" s="28">
        <v>607619</v>
      </c>
      <c r="Q8" s="28">
        <v>859418</v>
      </c>
      <c r="R8" s="28">
        <v>300783</v>
      </c>
      <c r="S8" s="28">
        <v>376865</v>
      </c>
    </row>
    <row r="9" spans="1:19" ht="30" customHeight="1" x14ac:dyDescent="0.25">
      <c r="A9" s="9" t="s">
        <v>43</v>
      </c>
      <c r="B9" s="24">
        <v>266915</v>
      </c>
      <c r="C9" s="24">
        <v>1126874</v>
      </c>
      <c r="D9" s="24">
        <v>342331</v>
      </c>
      <c r="E9" s="24">
        <v>1315026</v>
      </c>
      <c r="F9" s="24">
        <v>358481</v>
      </c>
      <c r="G9" s="24">
        <v>1481030</v>
      </c>
      <c r="H9" s="24">
        <v>404783</v>
      </c>
      <c r="I9" s="24">
        <v>2004132</v>
      </c>
      <c r="J9" s="22">
        <v>398069</v>
      </c>
      <c r="K9" s="22">
        <v>2163297</v>
      </c>
      <c r="L9" s="22">
        <v>470787</v>
      </c>
      <c r="M9" s="22">
        <v>2380601</v>
      </c>
      <c r="N9" s="10">
        <v>567666</v>
      </c>
      <c r="O9" s="10">
        <v>3266419</v>
      </c>
      <c r="P9" s="28">
        <v>1079564</v>
      </c>
      <c r="Q9" s="28">
        <v>7723393</v>
      </c>
      <c r="R9" s="28">
        <v>538624</v>
      </c>
      <c r="S9" s="28">
        <v>3048362</v>
      </c>
    </row>
    <row r="10" spans="1:19" ht="30" customHeight="1" x14ac:dyDescent="0.25">
      <c r="A10" s="9" t="s">
        <v>42</v>
      </c>
      <c r="B10" s="23">
        <v>376046</v>
      </c>
      <c r="C10" s="23">
        <v>1219795</v>
      </c>
      <c r="D10" s="23">
        <v>419272</v>
      </c>
      <c r="E10" s="23">
        <v>1307546</v>
      </c>
      <c r="F10" s="23">
        <v>485741</v>
      </c>
      <c r="G10" s="23">
        <v>1439290</v>
      </c>
      <c r="H10" s="23">
        <v>525170</v>
      </c>
      <c r="I10" s="23">
        <v>1800681</v>
      </c>
      <c r="J10" s="22">
        <v>530297</v>
      </c>
      <c r="K10" s="22">
        <v>1928414</v>
      </c>
      <c r="L10" s="22">
        <v>514395</v>
      </c>
      <c r="M10" s="22">
        <v>1770381</v>
      </c>
      <c r="N10" s="10">
        <v>590558</v>
      </c>
      <c r="O10" s="10">
        <v>2336505</v>
      </c>
      <c r="P10" s="28">
        <v>929808</v>
      </c>
      <c r="Q10" s="28">
        <v>3968862</v>
      </c>
      <c r="R10" s="28">
        <v>492682</v>
      </c>
      <c r="S10" s="28">
        <v>1842026</v>
      </c>
    </row>
    <row r="11" spans="1:19" ht="30" customHeight="1" x14ac:dyDescent="0.25">
      <c r="A11" s="17" t="s">
        <v>41</v>
      </c>
      <c r="B11" s="21">
        <f t="shared" ref="B11:C11" si="0">B10+B9+B8+B7+B6</f>
        <v>1138116</v>
      </c>
      <c r="C11" s="21">
        <f t="shared" si="0"/>
        <v>2667116</v>
      </c>
      <c r="D11" s="21">
        <f>D10+D9+D8+D7+D6</f>
        <v>1483740</v>
      </c>
      <c r="E11" s="21">
        <f t="shared" ref="E11:R11" si="1">E10+E9+E8+E7+E6</f>
        <v>3006425</v>
      </c>
      <c r="F11" s="21">
        <f t="shared" si="1"/>
        <v>1495672</v>
      </c>
      <c r="G11" s="21">
        <f t="shared" si="1"/>
        <v>3429962</v>
      </c>
      <c r="H11" s="21">
        <f t="shared" si="1"/>
        <v>1579321</v>
      </c>
      <c r="I11" s="21">
        <f t="shared" si="1"/>
        <v>4451643</v>
      </c>
      <c r="J11" s="21">
        <f t="shared" si="1"/>
        <v>1698384</v>
      </c>
      <c r="K11" s="21">
        <f t="shared" si="1"/>
        <v>4731263</v>
      </c>
      <c r="L11" s="21">
        <f t="shared" si="1"/>
        <v>1904918</v>
      </c>
      <c r="M11" s="21">
        <f t="shared" si="1"/>
        <v>4793508</v>
      </c>
      <c r="N11" s="21">
        <f t="shared" si="1"/>
        <v>2339287</v>
      </c>
      <c r="O11" s="21">
        <f t="shared" si="1"/>
        <v>6579580</v>
      </c>
      <c r="P11" s="21">
        <f t="shared" si="1"/>
        <v>4626765</v>
      </c>
      <c r="Q11" s="21">
        <f t="shared" si="1"/>
        <v>13865957</v>
      </c>
      <c r="R11" s="21">
        <f t="shared" si="1"/>
        <v>2642179</v>
      </c>
      <c r="S11" s="6">
        <f>S10+S9+S8+S7+S6</f>
        <v>5938090</v>
      </c>
    </row>
    <row r="12" spans="1:19" ht="15" customHeight="1" x14ac:dyDescent="0.25">
      <c r="A12" s="181" t="s">
        <v>370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</row>
    <row r="13" spans="1:19" ht="15" customHeight="1" x14ac:dyDescent="0.25">
      <c r="A13" s="182" t="s">
        <v>343</v>
      </c>
      <c r="B13" s="182"/>
      <c r="C13" s="182"/>
      <c r="D13" s="182"/>
      <c r="E13" s="182"/>
      <c r="F13" s="182"/>
      <c r="G13" s="182"/>
      <c r="H13" s="182"/>
      <c r="I13" s="182"/>
    </row>
  </sheetData>
  <mergeCells count="14">
    <mergeCell ref="A1:S1"/>
    <mergeCell ref="A12:O12"/>
    <mergeCell ref="A13:I13"/>
    <mergeCell ref="A2:S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ageMargins left="0.5" right="0.25" top="0.75" bottom="0.75" header="0.3" footer="0.3"/>
  <pageSetup scale="84" firstPageNumber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S13"/>
  <sheetViews>
    <sheetView view="pageBreakPreview" zoomScaleNormal="100" zoomScaleSheetLayoutView="100" workbookViewId="0">
      <selection activeCell="S10" sqref="S10"/>
    </sheetView>
  </sheetViews>
  <sheetFormatPr defaultColWidth="8.28515625" defaultRowHeight="29.1" customHeight="1" x14ac:dyDescent="0.25"/>
  <cols>
    <col min="1" max="1" width="22" customWidth="1"/>
    <col min="2" max="3" width="8.7109375" hidden="1" customWidth="1"/>
    <col min="4" max="14" width="8" bestFit="1" customWidth="1"/>
    <col min="15" max="15" width="9.28515625" customWidth="1"/>
    <col min="19" max="19" width="8.7109375" bestFit="1" customWidth="1"/>
    <col min="20" max="20" width="7.5703125" customWidth="1"/>
  </cols>
  <sheetData>
    <row r="1" spans="1:19" ht="15" customHeight="1" x14ac:dyDescent="0.25">
      <c r="A1" s="160" t="s">
        <v>393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07"/>
      <c r="Q1" s="188"/>
      <c r="R1" s="188"/>
      <c r="S1" s="188"/>
    </row>
    <row r="2" spans="1:19" ht="15" x14ac:dyDescent="0.25">
      <c r="A2" s="183" t="s">
        <v>49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19" ht="15" x14ac:dyDescent="0.25">
      <c r="A3" s="184" t="s">
        <v>48</v>
      </c>
      <c r="B3" s="186" t="s">
        <v>2</v>
      </c>
      <c r="C3" s="187"/>
      <c r="D3" s="186" t="s">
        <v>3</v>
      </c>
      <c r="E3" s="187"/>
      <c r="F3" s="186" t="s">
        <v>4</v>
      </c>
      <c r="G3" s="187"/>
      <c r="H3" s="186" t="s">
        <v>5</v>
      </c>
      <c r="I3" s="187"/>
      <c r="J3" s="186" t="s">
        <v>29</v>
      </c>
      <c r="K3" s="187"/>
      <c r="L3" s="186" t="s">
        <v>30</v>
      </c>
      <c r="M3" s="187"/>
      <c r="N3" s="186" t="s">
        <v>32</v>
      </c>
      <c r="O3" s="187"/>
      <c r="P3" s="186" t="s">
        <v>345</v>
      </c>
      <c r="Q3" s="187"/>
      <c r="R3" s="186" t="s">
        <v>390</v>
      </c>
      <c r="S3" s="187"/>
    </row>
    <row r="4" spans="1:19" ht="15" x14ac:dyDescent="0.25">
      <c r="A4" s="185"/>
      <c r="B4" s="18" t="s">
        <v>47</v>
      </c>
      <c r="C4" s="18" t="s">
        <v>46</v>
      </c>
      <c r="D4" s="18" t="s">
        <v>47</v>
      </c>
      <c r="E4" s="18" t="s">
        <v>46</v>
      </c>
      <c r="F4" s="18" t="s">
        <v>47</v>
      </c>
      <c r="G4" s="18" t="s">
        <v>46</v>
      </c>
      <c r="H4" s="18" t="s">
        <v>47</v>
      </c>
      <c r="I4" s="18" t="s">
        <v>46</v>
      </c>
      <c r="J4" s="18" t="s">
        <v>47</v>
      </c>
      <c r="K4" s="18" t="s">
        <v>46</v>
      </c>
      <c r="L4" s="18" t="s">
        <v>47</v>
      </c>
      <c r="M4" s="18" t="s">
        <v>46</v>
      </c>
      <c r="N4" s="18" t="s">
        <v>47</v>
      </c>
      <c r="O4" s="18" t="s">
        <v>46</v>
      </c>
      <c r="P4" s="18" t="s">
        <v>47</v>
      </c>
      <c r="Q4" s="18" t="s">
        <v>46</v>
      </c>
      <c r="R4" s="18" t="s">
        <v>47</v>
      </c>
      <c r="S4" s="18" t="s">
        <v>46</v>
      </c>
    </row>
    <row r="5" spans="1:19" ht="15" x14ac:dyDescent="0.25">
      <c r="A5" s="91">
        <v>1</v>
      </c>
      <c r="B5" s="91">
        <v>2</v>
      </c>
      <c r="C5" s="91">
        <v>3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ht="30" customHeight="1" x14ac:dyDescent="0.25">
      <c r="A6" s="9" t="s">
        <v>45</v>
      </c>
      <c r="B6" s="26">
        <v>1117878</v>
      </c>
      <c r="C6" s="26">
        <v>218199</v>
      </c>
      <c r="D6" s="26">
        <v>1121137</v>
      </c>
      <c r="E6" s="26">
        <v>215051</v>
      </c>
      <c r="F6" s="26">
        <v>1193978</v>
      </c>
      <c r="G6" s="26">
        <v>265347</v>
      </c>
      <c r="H6" s="26">
        <v>1049124</v>
      </c>
      <c r="I6" s="26">
        <v>225523</v>
      </c>
      <c r="J6" s="26">
        <v>1157130</v>
      </c>
      <c r="K6" s="26">
        <v>240752</v>
      </c>
      <c r="L6" s="26">
        <v>967827</v>
      </c>
      <c r="M6" s="26">
        <v>170499</v>
      </c>
      <c r="N6" s="27">
        <v>766564</v>
      </c>
      <c r="O6" s="28">
        <v>174732</v>
      </c>
      <c r="P6" s="28">
        <v>713367</v>
      </c>
      <c r="Q6" s="28">
        <v>269998</v>
      </c>
      <c r="R6" s="28">
        <v>1262504</v>
      </c>
      <c r="S6" s="28">
        <v>329564</v>
      </c>
    </row>
    <row r="7" spans="1:19" ht="30" customHeight="1" x14ac:dyDescent="0.25">
      <c r="A7" s="9" t="s">
        <v>8</v>
      </c>
      <c r="B7" s="26">
        <v>1009821</v>
      </c>
      <c r="C7" s="26">
        <v>237368</v>
      </c>
      <c r="D7" s="26">
        <v>1010071</v>
      </c>
      <c r="E7" s="26">
        <v>235237</v>
      </c>
      <c r="F7" s="26">
        <v>1228854</v>
      </c>
      <c r="G7" s="26">
        <v>308363</v>
      </c>
      <c r="H7" s="26">
        <v>1579667</v>
      </c>
      <c r="I7" s="26">
        <v>485763</v>
      </c>
      <c r="J7" s="29">
        <v>1531826</v>
      </c>
      <c r="K7" s="29">
        <v>354602</v>
      </c>
      <c r="L7" s="29">
        <v>1187990</v>
      </c>
      <c r="M7" s="29">
        <v>302101</v>
      </c>
      <c r="N7" s="28">
        <v>1345272</v>
      </c>
      <c r="O7" s="28">
        <v>382374</v>
      </c>
      <c r="P7" s="28">
        <v>1351450</v>
      </c>
      <c r="Q7" s="28">
        <v>433595</v>
      </c>
      <c r="R7" s="28">
        <v>941784</v>
      </c>
      <c r="S7" s="28">
        <v>365743</v>
      </c>
    </row>
    <row r="8" spans="1:19" ht="30" customHeight="1" x14ac:dyDescent="0.25">
      <c r="A8" s="9" t="s">
        <v>44</v>
      </c>
      <c r="B8" s="26">
        <v>3143476</v>
      </c>
      <c r="C8" s="26">
        <v>865684</v>
      </c>
      <c r="D8" s="26">
        <v>3170287</v>
      </c>
      <c r="E8" s="26">
        <v>904366</v>
      </c>
      <c r="F8" s="26">
        <v>3407051</v>
      </c>
      <c r="G8" s="26">
        <v>1207748</v>
      </c>
      <c r="H8" s="26">
        <v>3644781</v>
      </c>
      <c r="I8" s="26">
        <v>1520278</v>
      </c>
      <c r="J8" s="29">
        <v>3775333</v>
      </c>
      <c r="K8" s="29">
        <v>1078053</v>
      </c>
      <c r="L8" s="29">
        <v>3715724</v>
      </c>
      <c r="M8" s="29">
        <v>1124697</v>
      </c>
      <c r="N8" s="27">
        <v>4159984</v>
      </c>
      <c r="O8" s="27">
        <v>2308240</v>
      </c>
      <c r="P8" s="27">
        <v>4700910</v>
      </c>
      <c r="Q8" s="27">
        <v>2117580</v>
      </c>
      <c r="R8" s="27">
        <v>5017641</v>
      </c>
      <c r="S8" s="27">
        <v>1997048</v>
      </c>
    </row>
    <row r="9" spans="1:19" ht="30" customHeight="1" x14ac:dyDescent="0.25">
      <c r="A9" s="9" t="s">
        <v>43</v>
      </c>
      <c r="B9" s="25">
        <v>33868</v>
      </c>
      <c r="C9" s="25">
        <v>390707</v>
      </c>
      <c r="D9" s="25">
        <v>42591</v>
      </c>
      <c r="E9" s="25">
        <v>490581</v>
      </c>
      <c r="F9" s="25">
        <v>44145</v>
      </c>
      <c r="G9" s="25">
        <v>581385</v>
      </c>
      <c r="H9" s="25">
        <v>49233</v>
      </c>
      <c r="I9" s="25">
        <v>632590</v>
      </c>
      <c r="J9" s="30">
        <v>42580</v>
      </c>
      <c r="K9" s="30">
        <v>611078</v>
      </c>
      <c r="L9" s="30">
        <v>66190</v>
      </c>
      <c r="M9" s="30">
        <v>899057</v>
      </c>
      <c r="N9" s="27">
        <v>59722</v>
      </c>
      <c r="O9" s="27">
        <v>972605</v>
      </c>
      <c r="P9" s="27">
        <v>67445</v>
      </c>
      <c r="Q9" s="27">
        <v>1025202</v>
      </c>
      <c r="R9" s="27">
        <v>61986</v>
      </c>
      <c r="S9" s="27">
        <v>802037</v>
      </c>
    </row>
    <row r="10" spans="1:19" ht="30" customHeight="1" x14ac:dyDescent="0.25">
      <c r="A10" s="9" t="s">
        <v>42</v>
      </c>
      <c r="B10" s="31">
        <v>54691</v>
      </c>
      <c r="C10" s="31">
        <v>219304</v>
      </c>
      <c r="D10" s="31">
        <v>55868</v>
      </c>
      <c r="E10" s="31">
        <v>214913</v>
      </c>
      <c r="F10" s="31">
        <v>62971</v>
      </c>
      <c r="G10" s="31">
        <v>231383</v>
      </c>
      <c r="H10" s="31">
        <v>56452</v>
      </c>
      <c r="I10" s="31">
        <v>278422</v>
      </c>
      <c r="J10" s="29">
        <v>50583</v>
      </c>
      <c r="K10" s="29">
        <v>281435</v>
      </c>
      <c r="L10" s="29">
        <v>45339</v>
      </c>
      <c r="M10" s="29">
        <v>252666</v>
      </c>
      <c r="N10" s="28">
        <v>53657</v>
      </c>
      <c r="O10" s="28">
        <v>326661</v>
      </c>
      <c r="P10" s="28">
        <v>44637</v>
      </c>
      <c r="Q10" s="28">
        <v>290398</v>
      </c>
      <c r="R10" s="28">
        <v>49633</v>
      </c>
      <c r="S10" s="28">
        <v>284741</v>
      </c>
    </row>
    <row r="11" spans="1:19" ht="30" customHeight="1" x14ac:dyDescent="0.25">
      <c r="A11" s="17" t="s">
        <v>50</v>
      </c>
      <c r="B11" s="32">
        <f t="shared" ref="B11:C11" si="0">SUM(B6:B10)</f>
        <v>5359734</v>
      </c>
      <c r="C11" s="32">
        <f t="shared" si="0"/>
        <v>1931262</v>
      </c>
      <c r="D11" s="32">
        <f>SUM(D6:D10)</f>
        <v>5399954</v>
      </c>
      <c r="E11" s="32">
        <f t="shared" ref="E11:R11" si="1">SUM(E6:E10)</f>
        <v>2060148</v>
      </c>
      <c r="F11" s="32">
        <f t="shared" si="1"/>
        <v>5936999</v>
      </c>
      <c r="G11" s="32">
        <f t="shared" si="1"/>
        <v>2594226</v>
      </c>
      <c r="H11" s="32">
        <f t="shared" si="1"/>
        <v>6379257</v>
      </c>
      <c r="I11" s="32">
        <f t="shared" si="1"/>
        <v>3142576</v>
      </c>
      <c r="J11" s="32">
        <f t="shared" si="1"/>
        <v>6557452</v>
      </c>
      <c r="K11" s="32">
        <f t="shared" si="1"/>
        <v>2565920</v>
      </c>
      <c r="L11" s="32">
        <f t="shared" si="1"/>
        <v>5983070</v>
      </c>
      <c r="M11" s="32">
        <f t="shared" si="1"/>
        <v>2749020</v>
      </c>
      <c r="N11" s="32">
        <f t="shared" si="1"/>
        <v>6385199</v>
      </c>
      <c r="O11" s="32">
        <f t="shared" si="1"/>
        <v>4164612</v>
      </c>
      <c r="P11" s="32">
        <f t="shared" si="1"/>
        <v>6877809</v>
      </c>
      <c r="Q11" s="32">
        <f t="shared" si="1"/>
        <v>4136773</v>
      </c>
      <c r="R11" s="32">
        <f t="shared" si="1"/>
        <v>7333548</v>
      </c>
      <c r="S11" s="33">
        <f>SUM(S6:S10)</f>
        <v>3779133</v>
      </c>
    </row>
    <row r="12" spans="1:19" ht="15" customHeight="1" x14ac:dyDescent="0.25">
      <c r="A12" s="181" t="s">
        <v>40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</row>
    <row r="13" spans="1:19" ht="15" customHeight="1" x14ac:dyDescent="0.25">
      <c r="A13" s="182" t="s">
        <v>343</v>
      </c>
      <c r="B13" s="182"/>
      <c r="C13" s="182"/>
      <c r="D13" s="182"/>
      <c r="E13" s="182"/>
      <c r="F13" s="182"/>
      <c r="G13" s="182"/>
      <c r="H13" s="182"/>
      <c r="I13" s="182"/>
    </row>
  </sheetData>
  <mergeCells count="16">
    <mergeCell ref="Q1:S1"/>
    <mergeCell ref="A12:O12"/>
    <mergeCell ref="A13:I13"/>
    <mergeCell ref="R3:S3"/>
    <mergeCell ref="A1:I1"/>
    <mergeCell ref="J1:O1"/>
    <mergeCell ref="A3:A4"/>
    <mergeCell ref="B3:C3"/>
    <mergeCell ref="D3:E3"/>
    <mergeCell ref="F3:G3"/>
    <mergeCell ref="H3:I3"/>
    <mergeCell ref="J3:K3"/>
    <mergeCell ref="P3:Q3"/>
    <mergeCell ref="L3:M3"/>
    <mergeCell ref="N3:O3"/>
    <mergeCell ref="A2:S2"/>
  </mergeCells>
  <printOptions horizontalCentered="1"/>
  <pageMargins left="0.74803149606299202" right="0.23622047244094499" top="0.74803149606299202" bottom="0.74803149606299202" header="0.31496062992126" footer="0.31496062992126"/>
  <pageSetup scale="80" firstPageNumber="35" orientation="landscape" r:id="rId1"/>
  <ignoredErrors>
    <ignoredError sqref="B11:C11 D11:S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S16"/>
  <sheetViews>
    <sheetView view="pageBreakPreview" zoomScaleNormal="100" zoomScaleSheetLayoutView="100" workbookViewId="0">
      <selection activeCell="K4" sqref="K1:K1048576"/>
    </sheetView>
  </sheetViews>
  <sheetFormatPr defaultColWidth="9.140625" defaultRowHeight="29.1" customHeight="1" x14ac:dyDescent="0.25"/>
  <cols>
    <col min="1" max="1" width="19.140625" style="5" customWidth="1"/>
    <col min="2" max="2" width="8" hidden="1" customWidth="1"/>
    <col min="3" max="3" width="7.7109375" hidden="1" customWidth="1"/>
    <col min="4" max="4" width="8" bestFit="1" customWidth="1"/>
    <col min="5" max="5" width="8.7109375" bestFit="1" customWidth="1"/>
    <col min="6" max="6" width="8" bestFit="1" customWidth="1"/>
    <col min="7" max="7" width="8.7109375" bestFit="1" customWidth="1"/>
    <col min="8" max="8" width="8" bestFit="1" customWidth="1"/>
    <col min="9" max="9" width="8.7109375" bestFit="1" customWidth="1"/>
    <col min="10" max="10" width="8" bestFit="1" customWidth="1"/>
    <col min="11" max="11" width="8.7109375" bestFit="1" customWidth="1"/>
    <col min="12" max="12" width="10.5703125" bestFit="1" customWidth="1"/>
    <col min="13" max="13" width="8.7109375" bestFit="1" customWidth="1"/>
    <col min="14" max="14" width="8" bestFit="1" customWidth="1"/>
    <col min="15" max="15" width="8.7109375" bestFit="1" customWidth="1"/>
    <col min="17" max="17" width="10.7109375" bestFit="1" customWidth="1"/>
  </cols>
  <sheetData>
    <row r="1" spans="1:19" ht="16.5" customHeight="1" x14ac:dyDescent="0.25">
      <c r="A1" s="192" t="s">
        <v>428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19" ht="16.149999999999999" customHeight="1" x14ac:dyDescent="0.25">
      <c r="A2" s="190" t="s">
        <v>49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15" x14ac:dyDescent="0.25">
      <c r="A3" s="194" t="s">
        <v>48</v>
      </c>
      <c r="B3" s="189" t="s">
        <v>2</v>
      </c>
      <c r="C3" s="189"/>
      <c r="D3" s="189" t="s">
        <v>3</v>
      </c>
      <c r="E3" s="189"/>
      <c r="F3" s="189" t="s">
        <v>4</v>
      </c>
      <c r="G3" s="189"/>
      <c r="H3" s="189" t="s">
        <v>5</v>
      </c>
      <c r="I3" s="189"/>
      <c r="J3" s="195" t="s">
        <v>29</v>
      </c>
      <c r="K3" s="195"/>
      <c r="L3" s="195" t="s">
        <v>30</v>
      </c>
      <c r="M3" s="195"/>
      <c r="N3" s="195" t="s">
        <v>32</v>
      </c>
      <c r="O3" s="195"/>
      <c r="P3" s="189" t="s">
        <v>345</v>
      </c>
      <c r="Q3" s="189"/>
      <c r="R3" s="189" t="s">
        <v>390</v>
      </c>
      <c r="S3" s="189"/>
    </row>
    <row r="4" spans="1:19" ht="15" x14ac:dyDescent="0.25">
      <c r="A4" s="194"/>
      <c r="B4" s="18" t="s">
        <v>47</v>
      </c>
      <c r="C4" s="18" t="s">
        <v>46</v>
      </c>
      <c r="D4" s="18" t="s">
        <v>47</v>
      </c>
      <c r="E4" s="18" t="s">
        <v>46</v>
      </c>
      <c r="F4" s="18" t="s">
        <v>47</v>
      </c>
      <c r="G4" s="18" t="s">
        <v>46</v>
      </c>
      <c r="H4" s="18" t="s">
        <v>47</v>
      </c>
      <c r="I4" s="18" t="s">
        <v>46</v>
      </c>
      <c r="J4" s="18" t="s">
        <v>47</v>
      </c>
      <c r="K4" s="18" t="s">
        <v>46</v>
      </c>
      <c r="L4" s="18" t="s">
        <v>47</v>
      </c>
      <c r="M4" s="18" t="s">
        <v>46</v>
      </c>
      <c r="N4" s="18" t="s">
        <v>47</v>
      </c>
      <c r="O4" s="18" t="s">
        <v>46</v>
      </c>
      <c r="P4" s="18" t="s">
        <v>47</v>
      </c>
      <c r="Q4" s="18" t="s">
        <v>46</v>
      </c>
      <c r="R4" s="18" t="s">
        <v>47</v>
      </c>
      <c r="S4" s="18" t="s">
        <v>46</v>
      </c>
    </row>
    <row r="5" spans="1:19" ht="15" x14ac:dyDescent="0.25">
      <c r="A5" s="91">
        <v>1</v>
      </c>
      <c r="B5" s="91">
        <v>2</v>
      </c>
      <c r="C5" s="91">
        <v>3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ht="30" customHeight="1" x14ac:dyDescent="0.25">
      <c r="A6" s="9" t="s">
        <v>45</v>
      </c>
      <c r="B6" s="93">
        <f>'[2]Table 14 '!B6-'[2]Table 13 '!B6</f>
        <v>1011134</v>
      </c>
      <c r="C6" s="93">
        <f>'[2]Table 14 '!C6-'[2]Table 13 '!C6</f>
        <v>188989</v>
      </c>
      <c r="D6" s="93">
        <f>'[2]Table 14 '!D6-'[2]Table 13 '!D6</f>
        <v>966893</v>
      </c>
      <c r="E6" s="93">
        <f>'[2]Table 14 '!E6-'[2]Table 13 '!E6</f>
        <v>175460</v>
      </c>
      <c r="F6" s="93">
        <f>'[2]Table 14 '!F6-'[2]Table 13 '!F6</f>
        <v>920522</v>
      </c>
      <c r="G6" s="93">
        <f>'[2]Table 14 '!G6-'[2]Table 13 '!G6</f>
        <v>178467</v>
      </c>
      <c r="H6" s="93">
        <f>'[2]Table 14 '!H6-'[2]Table 13 '!H6</f>
        <v>809803</v>
      </c>
      <c r="I6" s="93">
        <f>'[2]Table 14 '!I6-'[2]Table 13 '!I6</f>
        <v>137679</v>
      </c>
      <c r="J6" s="93">
        <f>'[2]Table 14 '!J6-'[2]Table 13 '!J6</f>
        <v>827671</v>
      </c>
      <c r="K6" s="93">
        <f>'[2]Table 14 '!K6-'[2]Table 13 '!K6</f>
        <v>157992</v>
      </c>
      <c r="L6" s="93">
        <f>'[2]Table 14 '!L6-'[2]Table 13 '!L6</f>
        <v>538954</v>
      </c>
      <c r="M6" s="93">
        <f>'[2]Table 14 '!M6-'[2]Table 13 '!M6</f>
        <v>85189</v>
      </c>
      <c r="N6" s="93">
        <f>'[2]Table 14 '!N6-'[2]Table 13 '!N6</f>
        <v>168593</v>
      </c>
      <c r="O6" s="93">
        <f>'[2]Table 14 '!O6-'[2]Table 13 '!O6</f>
        <v>-12429</v>
      </c>
      <c r="P6" s="93">
        <f>'[2]Table 14 '!P6-'[2]Table 13 '!P6</f>
        <v>-622189</v>
      </c>
      <c r="Q6" s="93">
        <f>'[2]Table 14 '!Q6-'[2]Table 13 '!Q6</f>
        <v>-358669</v>
      </c>
      <c r="R6" s="93">
        <v>369392</v>
      </c>
      <c r="S6" s="93">
        <v>54885</v>
      </c>
    </row>
    <row r="7" spans="1:19" ht="30" customHeight="1" x14ac:dyDescent="0.25">
      <c r="A7" s="9" t="s">
        <v>8</v>
      </c>
      <c r="B7" s="93">
        <f>'[2]Table 14 '!B7-'[2]Table 13 '!B7</f>
        <v>853138</v>
      </c>
      <c r="C7" s="93">
        <f>'[2]Table 14 '!C7-'[2]Table 13 '!C7</f>
        <v>162902</v>
      </c>
      <c r="D7" s="93">
        <f>'[2]Table 14 '!D7-'[2]Table 13 '!D7</f>
        <v>632484</v>
      </c>
      <c r="E7" s="93">
        <f>'[2]Table 14 '!E7-'[2]Table 13 '!E7</f>
        <v>123915</v>
      </c>
      <c r="F7" s="93">
        <f>'[2]Table 14 '!F7-'[2]Table 13 '!F7</f>
        <v>1055783</v>
      </c>
      <c r="G7" s="93">
        <f>'[2]Table 14 '!G7-'[2]Table 13 '!G7</f>
        <v>206093</v>
      </c>
      <c r="H7" s="93">
        <f>'[2]Table 14 '!H7-'[2]Table 13 '!H7</f>
        <v>1402767</v>
      </c>
      <c r="I7" s="93">
        <f>'[2]Table 14 '!I7-'[2]Table 13 '!I7</f>
        <v>352515</v>
      </c>
      <c r="J7" s="93">
        <f>'[2]Table 14 '!J7-'[2]Table 13 '!J7</f>
        <v>1335791</v>
      </c>
      <c r="K7" s="93">
        <f>'[2]Table 14 '!K7-'[2]Table 13 '!K7</f>
        <v>220523</v>
      </c>
      <c r="L7" s="93">
        <f>'[2]Table 14 '!L7-'[2]Table 13 '!L7</f>
        <v>993049</v>
      </c>
      <c r="M7" s="93">
        <f>'[2]Table 14 '!M7-'[2]Table 13 '!M7</f>
        <v>182895</v>
      </c>
      <c r="N7" s="93">
        <f>'[2]Table 14 '!N7-'[2]Table 13 '!N7</f>
        <v>1072324</v>
      </c>
      <c r="O7" s="93">
        <f>'[2]Table 14 '!O7-'[2]Table 13 '!O7</f>
        <v>121193</v>
      </c>
      <c r="P7" s="93">
        <f>'[2]Table 14 '!P7-'[2]Table 13 '!P7</f>
        <v>677232</v>
      </c>
      <c r="Q7" s="93">
        <f>'[2]Table 14 '!Q7-'[2]Table 13 '!Q7</f>
        <v>-252022</v>
      </c>
      <c r="R7" s="93">
        <v>524806</v>
      </c>
      <c r="S7" s="93">
        <v>-30415</v>
      </c>
    </row>
    <row r="8" spans="1:19" ht="30" customHeight="1" x14ac:dyDescent="0.25">
      <c r="A8" s="9" t="s">
        <v>44</v>
      </c>
      <c r="B8" s="93">
        <f>'[2]Table 14 '!B8-'[2]Table 13 '!B8</f>
        <v>2911748</v>
      </c>
      <c r="C8" s="93">
        <f>'[2]Table 14 '!C8-'[2]Table 13 '!C8</f>
        <v>648913</v>
      </c>
      <c r="D8" s="93">
        <f>'[2]Table 14 '!D8-'[2]Table 13 '!D8</f>
        <v>2979981</v>
      </c>
      <c r="E8" s="93">
        <f>'[2]Table 14 '!E8-'[2]Table 13 '!E8</f>
        <v>671426</v>
      </c>
      <c r="F8" s="93">
        <f>'[2]Table 14 '!F8-'[2]Table 13 '!F8</f>
        <v>3202128</v>
      </c>
      <c r="G8" s="93">
        <f>'[2]Table 14 '!G8-'[2]Table 13 '!G8</f>
        <v>887256</v>
      </c>
      <c r="H8" s="93">
        <f>'[2]Table 14 '!H8-'[2]Table 13 '!H8</f>
        <v>3411634</v>
      </c>
      <c r="I8" s="93">
        <f>'[2]Table 14 '!I8-'[2]Table 13 '!I8</f>
        <v>1094540</v>
      </c>
      <c r="J8" s="93">
        <f>'[2]Table 14 '!J8-'[2]Table 13 '!J8</f>
        <v>3530809</v>
      </c>
      <c r="K8" s="93">
        <f>'[2]Table 14 '!K8-'[2]Table 13 '!K8</f>
        <v>655340</v>
      </c>
      <c r="L8" s="93">
        <f>'[2]Table 14 '!L8-'[2]Table 13 '!L8</f>
        <v>3419802</v>
      </c>
      <c r="M8" s="93">
        <f>'[2]Table 14 '!M8-'[2]Table 13 '!M8</f>
        <v>686687</v>
      </c>
      <c r="N8" s="93">
        <f>'[2]Table 14 '!N8-'[2]Table 13 '!N8</f>
        <v>3849840</v>
      </c>
      <c r="O8" s="93">
        <f>'[2]Table 14 '!O8-'[2]Table 13 '!O8</f>
        <v>1779926</v>
      </c>
      <c r="P8" s="93">
        <f>'[2]Table 14 '!P8-'[2]Table 13 '!P8</f>
        <v>4093291</v>
      </c>
      <c r="Q8" s="93">
        <f>'[2]Table 14 '!Q8-'[2]Table 13 '!Q8</f>
        <v>1258162</v>
      </c>
      <c r="R8" s="93">
        <v>4716858</v>
      </c>
      <c r="S8" s="93">
        <v>1620183</v>
      </c>
    </row>
    <row r="9" spans="1:19" ht="30" customHeight="1" x14ac:dyDescent="0.25">
      <c r="A9" s="9" t="s">
        <v>43</v>
      </c>
      <c r="B9" s="93">
        <f>'[2]Table 14 '!B9-'[2]Table 13 '!B9</f>
        <v>-233047</v>
      </c>
      <c r="C9" s="93">
        <f>'[2]Table 14 '!C9-'[2]Table 13 '!C9</f>
        <v>-736167</v>
      </c>
      <c r="D9" s="93">
        <f>'[2]Table 14 '!D9-'[2]Table 13 '!D9</f>
        <v>-299740</v>
      </c>
      <c r="E9" s="93">
        <f>'[2]Table 14 '!E9-'[2]Table 13 '!E9</f>
        <v>-824445</v>
      </c>
      <c r="F9" s="93">
        <f>'[2]Table 14 '!F9-'[2]Table 13 '!F9</f>
        <v>-314336</v>
      </c>
      <c r="G9" s="93">
        <f>'[2]Table 14 '!G9-'[2]Table 13 '!G9</f>
        <v>-899645</v>
      </c>
      <c r="H9" s="93">
        <f>'[2]Table 14 '!H9-'[2]Table 13 '!H9</f>
        <v>-355550</v>
      </c>
      <c r="I9" s="93">
        <f>'[2]Table 14 '!I9-'[2]Table 13 '!I9</f>
        <v>-1371542</v>
      </c>
      <c r="J9" s="93">
        <f>'[2]Table 14 '!J9-'[2]Table 13 '!J9</f>
        <v>-355489</v>
      </c>
      <c r="K9" s="93">
        <f>'[2]Table 14 '!K9-'[2]Table 13 '!K9</f>
        <v>-1552219</v>
      </c>
      <c r="L9" s="93">
        <f>'[2]Table 14 '!L9-'[2]Table 13 '!L9</f>
        <v>-404597</v>
      </c>
      <c r="M9" s="93">
        <f>'[2]Table 14 '!M9-'[2]Table 13 '!M9</f>
        <v>-1481544</v>
      </c>
      <c r="N9" s="93">
        <f>'[2]Table 14 '!N9-'[2]Table 13 '!N9</f>
        <v>-507944</v>
      </c>
      <c r="O9" s="93">
        <f>'[2]Table 14 '!O9-'[2]Table 13 '!O9</f>
        <v>-2293814</v>
      </c>
      <c r="P9" s="93">
        <f>'[2]Table 14 '!P9-'[2]Table 13 '!P9</f>
        <v>-1012119</v>
      </c>
      <c r="Q9" s="93">
        <f>'[2]Table 14 '!Q9-'[2]Table 13 '!Q9</f>
        <v>-6698191</v>
      </c>
      <c r="R9" s="93">
        <v>-476638</v>
      </c>
      <c r="S9" s="93">
        <v>-2246325</v>
      </c>
    </row>
    <row r="10" spans="1:19" ht="30" customHeight="1" x14ac:dyDescent="0.25">
      <c r="A10" s="9" t="s">
        <v>42</v>
      </c>
      <c r="B10" s="93">
        <f>'[2]Table 14 '!B10-'[2]Table 13 '!B10</f>
        <v>-321355</v>
      </c>
      <c r="C10" s="93">
        <f>'[2]Table 14 '!C10-'[2]Table 13 '!C10</f>
        <v>-1000491</v>
      </c>
      <c r="D10" s="93">
        <f>'[2]Table 14 '!D10-'[2]Table 13 '!D10</f>
        <v>-363404</v>
      </c>
      <c r="E10" s="93">
        <f>'[2]Table 14 '!E10-'[2]Table 13 '!E10</f>
        <v>-1092633</v>
      </c>
      <c r="F10" s="93">
        <f>'[2]Table 14 '!F10-'[2]Table 13 '!F10</f>
        <v>-422770</v>
      </c>
      <c r="G10" s="93">
        <f>'[2]Table 14 '!G10-'[2]Table 13 '!G10</f>
        <v>-1207907</v>
      </c>
      <c r="H10" s="93">
        <f>'[2]Table 14 '!H10-'[2]Table 13 '!H10</f>
        <v>-468718</v>
      </c>
      <c r="I10" s="93">
        <f>'[2]Table 14 '!I10-'[2]Table 13 '!I10</f>
        <v>-1522259</v>
      </c>
      <c r="J10" s="93">
        <f>'[2]Table 14 '!J10-'[2]Table 13 '!J10</f>
        <v>-479714</v>
      </c>
      <c r="K10" s="93">
        <f>'[2]Table 14 '!K10-'[2]Table 13 '!K10</f>
        <v>-1646979</v>
      </c>
      <c r="L10" s="93">
        <f>'[2]Table 14 '!L10-'[2]Table 13 '!L10</f>
        <v>-469056</v>
      </c>
      <c r="M10" s="93">
        <f>'[2]Table 14 '!M10-'[2]Table 13 '!M10</f>
        <v>-1517715</v>
      </c>
      <c r="N10" s="93">
        <f>'[2]Table 14 '!N10-'[2]Table 13 '!N10</f>
        <v>-536901</v>
      </c>
      <c r="O10" s="93">
        <f>'[2]Table 14 '!O10-'[2]Table 13 '!O10</f>
        <v>-2009844</v>
      </c>
      <c r="P10" s="93">
        <f>'[2]Table 14 '!P10-'[2]Table 13 '!P10</f>
        <v>-885171</v>
      </c>
      <c r="Q10" s="93">
        <f>'[2]Table 14 '!Q10-'[2]Table 13 '!Q10</f>
        <v>-3678464</v>
      </c>
      <c r="R10" s="93">
        <v>-443049</v>
      </c>
      <c r="S10" s="93">
        <v>-1557285</v>
      </c>
    </row>
    <row r="11" spans="1:19" ht="30" customHeight="1" x14ac:dyDescent="0.25">
      <c r="A11" s="124" t="s">
        <v>51</v>
      </c>
      <c r="B11" s="34">
        <f>SUM(B6:B10)</f>
        <v>4221618</v>
      </c>
      <c r="C11" s="34">
        <f t="shared" ref="C11:P11" si="0">SUM(C6:C10)</f>
        <v>-735854</v>
      </c>
      <c r="D11" s="34">
        <f t="shared" si="0"/>
        <v>3916214</v>
      </c>
      <c r="E11" s="34">
        <f t="shared" si="0"/>
        <v>-946277</v>
      </c>
      <c r="F11" s="34">
        <f t="shared" si="0"/>
        <v>4441327</v>
      </c>
      <c r="G11" s="34">
        <f t="shared" si="0"/>
        <v>-835736</v>
      </c>
      <c r="H11" s="34">
        <f t="shared" si="0"/>
        <v>4799936</v>
      </c>
      <c r="I11" s="34">
        <f t="shared" si="0"/>
        <v>-1309067</v>
      </c>
      <c r="J11" s="34">
        <f t="shared" si="0"/>
        <v>4859068</v>
      </c>
      <c r="K11" s="34">
        <f t="shared" si="0"/>
        <v>-2165343</v>
      </c>
      <c r="L11" s="34">
        <f t="shared" si="0"/>
        <v>4078152</v>
      </c>
      <c r="M11" s="34">
        <f>SUM(M6:M10)</f>
        <v>-2044488</v>
      </c>
      <c r="N11" s="34">
        <f>SUM(N6:N10)</f>
        <v>4045912</v>
      </c>
      <c r="O11" s="34">
        <f t="shared" si="0"/>
        <v>-2414968</v>
      </c>
      <c r="P11" s="34">
        <f t="shared" si="0"/>
        <v>2251044</v>
      </c>
      <c r="Q11" s="34">
        <f>SUM(Q6:Q10)</f>
        <v>-9729184</v>
      </c>
      <c r="R11" s="34">
        <v>4691369</v>
      </c>
      <c r="S11" s="34">
        <v>-2158957</v>
      </c>
    </row>
    <row r="12" spans="1:19" ht="19.149999999999999" customHeight="1" x14ac:dyDescent="0.25">
      <c r="A12" s="181" t="s">
        <v>40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Q12" s="8"/>
    </row>
    <row r="13" spans="1:19" ht="15" customHeight="1" x14ac:dyDescent="0.25">
      <c r="A13" s="182" t="s">
        <v>343</v>
      </c>
      <c r="B13" s="182"/>
      <c r="C13" s="182"/>
      <c r="D13" s="182"/>
      <c r="E13" s="182"/>
      <c r="F13" s="182"/>
      <c r="G13" s="182"/>
      <c r="H13" s="182"/>
      <c r="I13" s="182"/>
    </row>
    <row r="14" spans="1:19" ht="29.1" customHeight="1" x14ac:dyDescent="0.25">
      <c r="Q14" s="8"/>
    </row>
    <row r="16" spans="1:19" ht="29.1" customHeight="1" x14ac:dyDescent="0.25">
      <c r="Q16" s="8"/>
    </row>
  </sheetData>
  <mergeCells count="14">
    <mergeCell ref="R3:S3"/>
    <mergeCell ref="A2:S2"/>
    <mergeCell ref="A1:S1"/>
    <mergeCell ref="A13:I13"/>
    <mergeCell ref="A3:A4"/>
    <mergeCell ref="B3:C3"/>
    <mergeCell ref="D3:E3"/>
    <mergeCell ref="F3:G3"/>
    <mergeCell ref="H3:I3"/>
    <mergeCell ref="A12:O12"/>
    <mergeCell ref="J3:K3"/>
    <mergeCell ref="P3:Q3"/>
    <mergeCell ref="L3:M3"/>
    <mergeCell ref="N3:O3"/>
  </mergeCells>
  <pageMargins left="0.31496062992125984" right="0.23622047244094491" top="0.74803149606299213" bottom="0.74803149606299213" header="0.31496062992125984" footer="0.62992125984251968"/>
  <pageSetup scale="83" firstPageNumber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S81"/>
  <sheetViews>
    <sheetView view="pageBreakPreview" zoomScaleNormal="100" zoomScaleSheetLayoutView="100" workbookViewId="0">
      <selection activeCell="S10" sqref="S10"/>
    </sheetView>
  </sheetViews>
  <sheetFormatPr defaultRowHeight="15" x14ac:dyDescent="0.25"/>
  <cols>
    <col min="1" max="1" width="25.28515625" bestFit="1" customWidth="1"/>
    <col min="2" max="3" width="8" hidden="1" customWidth="1"/>
    <col min="4" max="4" width="7" bestFit="1" customWidth="1"/>
    <col min="5" max="5" width="8" bestFit="1" customWidth="1"/>
    <col min="6" max="6" width="7" bestFit="1" customWidth="1"/>
    <col min="7" max="7" width="8" bestFit="1" customWidth="1"/>
    <col min="8" max="8" width="7" bestFit="1" customWidth="1"/>
    <col min="9" max="9" width="8" bestFit="1" customWidth="1"/>
    <col min="10" max="10" width="7" bestFit="1" customWidth="1"/>
    <col min="11" max="13" width="8" bestFit="1" customWidth="1"/>
    <col min="14" max="14" width="7" bestFit="1" customWidth="1"/>
    <col min="15" max="15" width="8" bestFit="1" customWidth="1"/>
  </cols>
  <sheetData>
    <row r="1" spans="1:19" ht="15" customHeight="1" x14ac:dyDescent="0.25">
      <c r="A1" s="160" t="s">
        <v>397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x14ac:dyDescent="0.25">
      <c r="A2" s="201" t="s">
        <v>52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x14ac:dyDescent="0.25">
      <c r="A3" s="198" t="s">
        <v>53</v>
      </c>
      <c r="B3" s="199" t="s">
        <v>2</v>
      </c>
      <c r="C3" s="200"/>
      <c r="D3" s="199" t="s">
        <v>3</v>
      </c>
      <c r="E3" s="200"/>
      <c r="F3" s="199" t="s">
        <v>4</v>
      </c>
      <c r="G3" s="200"/>
      <c r="H3" s="199" t="s">
        <v>5</v>
      </c>
      <c r="I3" s="200"/>
      <c r="J3" s="199" t="s">
        <v>29</v>
      </c>
      <c r="K3" s="200"/>
      <c r="L3" s="198" t="s">
        <v>30</v>
      </c>
      <c r="M3" s="198"/>
      <c r="N3" s="198" t="s">
        <v>32</v>
      </c>
      <c r="O3" s="198"/>
      <c r="P3" s="198" t="s">
        <v>345</v>
      </c>
      <c r="Q3" s="198"/>
      <c r="R3" s="198" t="s">
        <v>390</v>
      </c>
      <c r="S3" s="198"/>
    </row>
    <row r="4" spans="1:19" ht="15" customHeight="1" x14ac:dyDescent="0.25">
      <c r="A4" s="198"/>
      <c r="B4" s="34" t="s">
        <v>54</v>
      </c>
      <c r="C4" s="34" t="s">
        <v>55</v>
      </c>
      <c r="D4" s="34" t="s">
        <v>54</v>
      </c>
      <c r="E4" s="34" t="s">
        <v>55</v>
      </c>
      <c r="F4" s="34" t="s">
        <v>54</v>
      </c>
      <c r="G4" s="34" t="s">
        <v>55</v>
      </c>
      <c r="H4" s="34" t="s">
        <v>54</v>
      </c>
      <c r="I4" s="34" t="s">
        <v>55</v>
      </c>
      <c r="J4" s="34" t="s">
        <v>54</v>
      </c>
      <c r="K4" s="34" t="s">
        <v>55</v>
      </c>
      <c r="L4" s="34" t="s">
        <v>54</v>
      </c>
      <c r="M4" s="34" t="s">
        <v>55</v>
      </c>
      <c r="N4" s="34" t="s">
        <v>54</v>
      </c>
      <c r="O4" s="34" t="s">
        <v>55</v>
      </c>
      <c r="P4" s="34" t="s">
        <v>54</v>
      </c>
      <c r="Q4" s="34" t="s">
        <v>55</v>
      </c>
      <c r="R4" s="34" t="s">
        <v>54</v>
      </c>
      <c r="S4" s="34" t="s">
        <v>55</v>
      </c>
    </row>
    <row r="5" spans="1:19" x14ac:dyDescent="0.25">
      <c r="A5" s="91">
        <v>1</v>
      </c>
      <c r="B5" s="91">
        <v>2</v>
      </c>
      <c r="C5" s="91">
        <v>3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x14ac:dyDescent="0.25">
      <c r="A6" s="197" t="s">
        <v>45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</row>
    <row r="7" spans="1:19" x14ac:dyDescent="0.25">
      <c r="A7" s="35" t="s">
        <v>56</v>
      </c>
      <c r="B7" s="36">
        <v>18613</v>
      </c>
      <c r="C7" s="36">
        <v>3927</v>
      </c>
      <c r="D7" s="36">
        <v>64377</v>
      </c>
      <c r="E7" s="36">
        <v>10793</v>
      </c>
      <c r="F7" s="36">
        <v>110087</v>
      </c>
      <c r="G7" s="36">
        <v>19377</v>
      </c>
      <c r="H7" s="36">
        <v>62457</v>
      </c>
      <c r="I7" s="36">
        <v>15202</v>
      </c>
      <c r="J7" s="36">
        <v>137749</v>
      </c>
      <c r="K7" s="36">
        <v>27137</v>
      </c>
      <c r="L7" s="36">
        <v>149721</v>
      </c>
      <c r="M7" s="36">
        <v>23725</v>
      </c>
      <c r="N7" s="37">
        <v>250639</v>
      </c>
      <c r="O7" s="37">
        <v>53739</v>
      </c>
      <c r="P7" s="92">
        <v>407819</v>
      </c>
      <c r="Q7" s="92">
        <v>138751</v>
      </c>
      <c r="R7" s="92">
        <v>422211</v>
      </c>
      <c r="S7" s="92">
        <v>103115</v>
      </c>
    </row>
    <row r="8" spans="1:19" x14ac:dyDescent="0.25">
      <c r="A8" s="35" t="s">
        <v>57</v>
      </c>
      <c r="B8" s="36">
        <v>82144</v>
      </c>
      <c r="C8" s="36">
        <v>23807</v>
      </c>
      <c r="D8" s="36">
        <v>84809</v>
      </c>
      <c r="E8" s="36">
        <v>27773</v>
      </c>
      <c r="F8" s="36">
        <v>159630</v>
      </c>
      <c r="G8" s="36">
        <v>66829</v>
      </c>
      <c r="H8" s="36">
        <v>172165</v>
      </c>
      <c r="I8" s="36">
        <v>71663</v>
      </c>
      <c r="J8" s="36">
        <v>187494</v>
      </c>
      <c r="K8" s="36">
        <v>54532</v>
      </c>
      <c r="L8" s="36">
        <v>275374</v>
      </c>
      <c r="M8" s="36">
        <v>60246</v>
      </c>
      <c r="N8" s="37">
        <v>343042</v>
      </c>
      <c r="O8" s="37">
        <v>131967</v>
      </c>
      <c r="P8" s="92">
        <v>916363</v>
      </c>
      <c r="Q8" s="92">
        <v>485814</v>
      </c>
      <c r="R8" s="92">
        <v>465257</v>
      </c>
      <c r="S8" s="92">
        <v>169586</v>
      </c>
    </row>
    <row r="9" spans="1:19" x14ac:dyDescent="0.25">
      <c r="A9" s="35" t="s">
        <v>58</v>
      </c>
      <c r="B9" s="36">
        <v>5987</v>
      </c>
      <c r="C9" s="36">
        <v>1476</v>
      </c>
      <c r="D9" s="36">
        <v>5058</v>
      </c>
      <c r="E9" s="36">
        <v>1025</v>
      </c>
      <c r="F9" s="36">
        <v>3739</v>
      </c>
      <c r="G9" s="36">
        <v>674</v>
      </c>
      <c r="H9" s="36">
        <v>4699</v>
      </c>
      <c r="I9" s="36">
        <v>979</v>
      </c>
      <c r="J9" s="36">
        <v>4216</v>
      </c>
      <c r="K9" s="36">
        <v>1091</v>
      </c>
      <c r="L9" s="36">
        <v>3778</v>
      </c>
      <c r="M9" s="36">
        <v>1339</v>
      </c>
      <c r="N9" s="37">
        <v>4290</v>
      </c>
      <c r="O9" s="37">
        <v>1455</v>
      </c>
      <c r="P9" s="92">
        <v>11374</v>
      </c>
      <c r="Q9" s="92">
        <v>4102</v>
      </c>
      <c r="R9" s="92">
        <v>5644</v>
      </c>
      <c r="S9" s="92">
        <v>1978</v>
      </c>
    </row>
    <row r="10" spans="1:19" x14ac:dyDescent="0.25">
      <c r="A10" s="39" t="s">
        <v>59</v>
      </c>
      <c r="B10" s="40">
        <f t="shared" ref="B10:G10" si="0">SUM(B7:B9)</f>
        <v>106744</v>
      </c>
      <c r="C10" s="40">
        <f t="shared" si="0"/>
        <v>29210</v>
      </c>
      <c r="D10" s="40">
        <f t="shared" si="0"/>
        <v>154244</v>
      </c>
      <c r="E10" s="40">
        <f t="shared" si="0"/>
        <v>39591</v>
      </c>
      <c r="F10" s="40">
        <f t="shared" si="0"/>
        <v>273456</v>
      </c>
      <c r="G10" s="40">
        <f t="shared" si="0"/>
        <v>86880</v>
      </c>
      <c r="H10" s="40">
        <f>SUM(H7:H9)</f>
        <v>239321</v>
      </c>
      <c r="I10" s="40">
        <f t="shared" ref="I10:R10" si="1">SUM(I7:I9)</f>
        <v>87844</v>
      </c>
      <c r="J10" s="40">
        <f t="shared" si="1"/>
        <v>329459</v>
      </c>
      <c r="K10" s="40">
        <f t="shared" si="1"/>
        <v>82760</v>
      </c>
      <c r="L10" s="40">
        <f t="shared" si="1"/>
        <v>428873</v>
      </c>
      <c r="M10" s="40">
        <f t="shared" si="1"/>
        <v>85310</v>
      </c>
      <c r="N10" s="40">
        <f t="shared" si="1"/>
        <v>597971</v>
      </c>
      <c r="O10" s="40">
        <f t="shared" si="1"/>
        <v>187161</v>
      </c>
      <c r="P10" s="40">
        <f t="shared" si="1"/>
        <v>1335556</v>
      </c>
      <c r="Q10" s="40">
        <f t="shared" si="1"/>
        <v>628667</v>
      </c>
      <c r="R10" s="40">
        <f t="shared" si="1"/>
        <v>893112</v>
      </c>
      <c r="S10" s="40">
        <f>SUM(S7:S9)</f>
        <v>274679</v>
      </c>
    </row>
    <row r="11" spans="1:19" x14ac:dyDescent="0.25">
      <c r="A11" s="196" t="s">
        <v>8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2" spans="1:19" x14ac:dyDescent="0.25">
      <c r="A12" s="35" t="s">
        <v>60</v>
      </c>
      <c r="B12" s="36">
        <v>1796</v>
      </c>
      <c r="C12" s="36">
        <v>1240</v>
      </c>
      <c r="D12" s="36">
        <v>321</v>
      </c>
      <c r="E12" s="36">
        <v>265</v>
      </c>
      <c r="F12" s="36">
        <v>206</v>
      </c>
      <c r="G12" s="36">
        <v>204</v>
      </c>
      <c r="H12" s="36">
        <v>442</v>
      </c>
      <c r="I12" s="36">
        <v>363</v>
      </c>
      <c r="J12" s="36">
        <v>1362</v>
      </c>
      <c r="K12" s="36">
        <v>1210</v>
      </c>
      <c r="L12" s="36">
        <v>2046</v>
      </c>
      <c r="M12" s="36">
        <v>1872</v>
      </c>
      <c r="N12" s="38">
        <v>984</v>
      </c>
      <c r="O12" s="38">
        <v>247</v>
      </c>
      <c r="P12" s="92">
        <v>783</v>
      </c>
      <c r="Q12" s="92">
        <v>1004</v>
      </c>
      <c r="R12" s="92">
        <v>2115</v>
      </c>
      <c r="S12" s="92">
        <v>509</v>
      </c>
    </row>
    <row r="13" spans="1:19" x14ac:dyDescent="0.25">
      <c r="A13" s="35" t="s">
        <v>61</v>
      </c>
      <c r="B13" s="36">
        <v>371</v>
      </c>
      <c r="C13" s="36">
        <v>206</v>
      </c>
      <c r="D13" s="36">
        <v>493</v>
      </c>
      <c r="E13" s="36">
        <v>284</v>
      </c>
      <c r="F13" s="36">
        <v>464</v>
      </c>
      <c r="G13" s="36">
        <v>258</v>
      </c>
      <c r="H13" s="36">
        <v>325</v>
      </c>
      <c r="I13" s="36">
        <v>204</v>
      </c>
      <c r="J13" s="36">
        <v>371</v>
      </c>
      <c r="K13" s="36">
        <v>244</v>
      </c>
      <c r="L13" s="36">
        <v>129</v>
      </c>
      <c r="M13" s="36">
        <v>112</v>
      </c>
      <c r="N13" s="38">
        <v>787</v>
      </c>
      <c r="O13" s="38">
        <v>974</v>
      </c>
      <c r="P13" s="92">
        <v>1470</v>
      </c>
      <c r="Q13" s="92">
        <v>1683</v>
      </c>
      <c r="R13" s="92">
        <v>450</v>
      </c>
      <c r="S13" s="92">
        <v>406</v>
      </c>
    </row>
    <row r="14" spans="1:19" x14ac:dyDescent="0.25">
      <c r="A14" s="35" t="s">
        <v>62</v>
      </c>
      <c r="B14" s="36">
        <v>114668</v>
      </c>
      <c r="C14" s="36">
        <v>55019</v>
      </c>
      <c r="D14" s="36">
        <v>332172</v>
      </c>
      <c r="E14" s="36">
        <v>87414</v>
      </c>
      <c r="F14" s="36">
        <v>122287</v>
      </c>
      <c r="G14" s="36">
        <v>72959</v>
      </c>
      <c r="H14" s="36">
        <v>122832</v>
      </c>
      <c r="I14" s="36">
        <v>103643</v>
      </c>
      <c r="J14" s="36">
        <v>144017</v>
      </c>
      <c r="K14" s="36">
        <v>103457</v>
      </c>
      <c r="L14" s="36">
        <v>138724</v>
      </c>
      <c r="M14" s="36">
        <v>85640</v>
      </c>
      <c r="N14" s="38">
        <v>203936</v>
      </c>
      <c r="O14" s="38">
        <v>218180</v>
      </c>
      <c r="P14" s="92">
        <v>448877</v>
      </c>
      <c r="Q14" s="92">
        <v>546424</v>
      </c>
      <c r="R14" s="92">
        <v>319171</v>
      </c>
      <c r="S14" s="92">
        <v>342226</v>
      </c>
    </row>
    <row r="15" spans="1:19" x14ac:dyDescent="0.25">
      <c r="A15" s="35" t="s">
        <v>63</v>
      </c>
      <c r="B15" s="36">
        <v>758</v>
      </c>
      <c r="C15" s="36">
        <v>576</v>
      </c>
      <c r="D15" s="36">
        <v>1658</v>
      </c>
      <c r="E15" s="36">
        <v>1145</v>
      </c>
      <c r="F15" s="36">
        <v>1941</v>
      </c>
      <c r="G15" s="36">
        <v>1245</v>
      </c>
      <c r="H15" s="36">
        <v>3024</v>
      </c>
      <c r="I15" s="36">
        <v>2124</v>
      </c>
      <c r="J15" s="36">
        <v>3178</v>
      </c>
      <c r="K15" s="36">
        <v>2190</v>
      </c>
      <c r="L15" s="36">
        <v>2595</v>
      </c>
      <c r="M15" s="36">
        <v>1803</v>
      </c>
      <c r="N15" s="38">
        <v>1981</v>
      </c>
      <c r="O15" s="38">
        <v>1564</v>
      </c>
      <c r="P15" s="92">
        <v>5374</v>
      </c>
      <c r="Q15" s="92">
        <v>6069</v>
      </c>
      <c r="R15" s="92">
        <v>3170</v>
      </c>
      <c r="S15" s="92">
        <v>3543</v>
      </c>
    </row>
    <row r="16" spans="1:19" x14ac:dyDescent="0.25">
      <c r="A16" s="35" t="s">
        <v>64</v>
      </c>
      <c r="B16" s="36">
        <v>13</v>
      </c>
      <c r="C16" s="36">
        <v>13</v>
      </c>
      <c r="D16" s="36">
        <v>118</v>
      </c>
      <c r="E16" s="36">
        <v>56</v>
      </c>
      <c r="F16" s="36">
        <v>1075</v>
      </c>
      <c r="G16" s="36">
        <v>256</v>
      </c>
      <c r="H16" s="36">
        <v>810</v>
      </c>
      <c r="I16" s="36">
        <v>41</v>
      </c>
      <c r="J16" s="36">
        <v>0</v>
      </c>
      <c r="K16" s="36">
        <v>6</v>
      </c>
      <c r="L16" s="36">
        <v>5</v>
      </c>
      <c r="M16" s="36">
        <v>5</v>
      </c>
      <c r="N16" s="38">
        <v>24</v>
      </c>
      <c r="O16" s="38">
        <v>34</v>
      </c>
      <c r="P16" s="92">
        <v>17</v>
      </c>
      <c r="Q16" s="92">
        <v>27</v>
      </c>
      <c r="R16" s="92">
        <v>8</v>
      </c>
      <c r="S16" s="92">
        <v>115</v>
      </c>
    </row>
    <row r="17" spans="1:19" x14ac:dyDescent="0.25">
      <c r="A17" s="35" t="s">
        <v>65</v>
      </c>
      <c r="B17" s="36">
        <v>4436</v>
      </c>
      <c r="C17" s="36">
        <v>5582</v>
      </c>
      <c r="D17" s="36">
        <v>8183</v>
      </c>
      <c r="E17" s="36">
        <v>10216</v>
      </c>
      <c r="F17" s="36">
        <v>9560</v>
      </c>
      <c r="G17" s="36">
        <v>15377</v>
      </c>
      <c r="H17" s="36">
        <v>7345</v>
      </c>
      <c r="I17" s="36">
        <v>12743</v>
      </c>
      <c r="J17" s="36">
        <v>6235</v>
      </c>
      <c r="K17" s="36">
        <v>10654</v>
      </c>
      <c r="L17" s="36">
        <v>6483</v>
      </c>
      <c r="M17" s="36">
        <v>11521</v>
      </c>
      <c r="N17" s="38">
        <v>6051</v>
      </c>
      <c r="O17" s="38">
        <v>15382</v>
      </c>
      <c r="P17" s="92">
        <v>9864</v>
      </c>
      <c r="Q17" s="92">
        <v>25540</v>
      </c>
      <c r="R17" s="92">
        <v>4829</v>
      </c>
      <c r="S17" s="92">
        <v>10616</v>
      </c>
    </row>
    <row r="18" spans="1:19" x14ac:dyDescent="0.25">
      <c r="A18" s="35" t="s">
        <v>66</v>
      </c>
      <c r="B18" s="36">
        <v>482</v>
      </c>
      <c r="C18" s="36">
        <v>1777</v>
      </c>
      <c r="D18" s="36">
        <v>454</v>
      </c>
      <c r="E18" s="36">
        <v>1757</v>
      </c>
      <c r="F18" s="36">
        <v>455</v>
      </c>
      <c r="G18" s="36">
        <v>1716</v>
      </c>
      <c r="H18" s="36">
        <v>595</v>
      </c>
      <c r="I18" s="36">
        <v>2242</v>
      </c>
      <c r="J18" s="36">
        <v>650</v>
      </c>
      <c r="K18" s="36">
        <v>2567</v>
      </c>
      <c r="L18" s="36">
        <v>582</v>
      </c>
      <c r="M18" s="36">
        <v>2460</v>
      </c>
      <c r="N18" s="38">
        <v>626</v>
      </c>
      <c r="O18" s="38">
        <v>3628</v>
      </c>
      <c r="P18" s="92">
        <v>1344</v>
      </c>
      <c r="Q18" s="92">
        <v>11049</v>
      </c>
      <c r="R18" s="92">
        <v>528</v>
      </c>
      <c r="S18" s="92">
        <v>3229</v>
      </c>
    </row>
    <row r="19" spans="1:19" x14ac:dyDescent="0.25">
      <c r="A19" s="35" t="s">
        <v>67</v>
      </c>
      <c r="B19" s="36">
        <v>351</v>
      </c>
      <c r="C19" s="36">
        <v>222</v>
      </c>
      <c r="D19" s="36">
        <v>270</v>
      </c>
      <c r="E19" s="36">
        <v>284</v>
      </c>
      <c r="F19" s="36">
        <v>116</v>
      </c>
      <c r="G19" s="36">
        <v>214</v>
      </c>
      <c r="H19" s="36">
        <v>263</v>
      </c>
      <c r="I19" s="36">
        <v>225</v>
      </c>
      <c r="J19" s="36">
        <v>808</v>
      </c>
      <c r="K19" s="36">
        <v>482</v>
      </c>
      <c r="L19" s="36">
        <v>3077</v>
      </c>
      <c r="M19" s="36">
        <v>1053</v>
      </c>
      <c r="N19" s="38">
        <v>5683</v>
      </c>
      <c r="O19" s="38">
        <v>1996</v>
      </c>
      <c r="P19" s="92">
        <v>110014</v>
      </c>
      <c r="Q19" s="92">
        <v>56163</v>
      </c>
      <c r="R19" s="92">
        <v>38677</v>
      </c>
      <c r="S19" s="92">
        <v>14954</v>
      </c>
    </row>
    <row r="20" spans="1:19" x14ac:dyDescent="0.25">
      <c r="A20" s="35" t="s">
        <v>68</v>
      </c>
      <c r="B20" s="36">
        <v>33808</v>
      </c>
      <c r="C20" s="36">
        <v>9831</v>
      </c>
      <c r="D20" s="36">
        <v>33918</v>
      </c>
      <c r="E20" s="36">
        <v>9901</v>
      </c>
      <c r="F20" s="36">
        <v>36967</v>
      </c>
      <c r="G20" s="36">
        <v>10041</v>
      </c>
      <c r="H20" s="36">
        <v>41264</v>
      </c>
      <c r="I20" s="36">
        <v>11663</v>
      </c>
      <c r="J20" s="36">
        <v>39414</v>
      </c>
      <c r="K20" s="36">
        <v>13269</v>
      </c>
      <c r="L20" s="36">
        <v>41300</v>
      </c>
      <c r="M20" s="36">
        <v>14740</v>
      </c>
      <c r="N20" s="38">
        <v>52876</v>
      </c>
      <c r="O20" s="38">
        <v>19176</v>
      </c>
      <c r="P20" s="92">
        <v>96475</v>
      </c>
      <c r="Q20" s="92">
        <v>37658</v>
      </c>
      <c r="R20" s="92">
        <v>48030</v>
      </c>
      <c r="S20" s="92">
        <v>20560</v>
      </c>
    </row>
    <row r="21" spans="1:19" x14ac:dyDescent="0.25">
      <c r="A21" s="39" t="s">
        <v>59</v>
      </c>
      <c r="B21" s="40">
        <f t="shared" ref="B21:C21" si="2">SUM(B12:B20)</f>
        <v>156683</v>
      </c>
      <c r="C21" s="40">
        <f t="shared" si="2"/>
        <v>74466</v>
      </c>
      <c r="D21" s="40">
        <f>SUM(D12:D20)</f>
        <v>377587</v>
      </c>
      <c r="E21" s="40">
        <f t="shared" ref="E21:P21" si="3">SUM(E12:E20)</f>
        <v>111322</v>
      </c>
      <c r="F21" s="40">
        <f t="shared" si="3"/>
        <v>173071</v>
      </c>
      <c r="G21" s="40">
        <f t="shared" si="3"/>
        <v>102270</v>
      </c>
      <c r="H21" s="40">
        <f t="shared" si="3"/>
        <v>176900</v>
      </c>
      <c r="I21" s="40">
        <f t="shared" si="3"/>
        <v>133248</v>
      </c>
      <c r="J21" s="40">
        <f t="shared" si="3"/>
        <v>196035</v>
      </c>
      <c r="K21" s="40">
        <f t="shared" si="3"/>
        <v>134079</v>
      </c>
      <c r="L21" s="40">
        <f t="shared" si="3"/>
        <v>194941</v>
      </c>
      <c r="M21" s="40">
        <f t="shared" si="3"/>
        <v>119206</v>
      </c>
      <c r="N21" s="40">
        <f t="shared" si="3"/>
        <v>272948</v>
      </c>
      <c r="O21" s="40">
        <f t="shared" si="3"/>
        <v>261181</v>
      </c>
      <c r="P21" s="40">
        <f t="shared" si="3"/>
        <v>674218</v>
      </c>
      <c r="Q21" s="40">
        <f>SUM(Q12:Q20)</f>
        <v>685617</v>
      </c>
      <c r="R21" s="40">
        <f>SUM(R12:R20)</f>
        <v>416978</v>
      </c>
      <c r="S21" s="40">
        <f>SUM(S12:S20)</f>
        <v>396158</v>
      </c>
    </row>
    <row r="22" spans="1:19" x14ac:dyDescent="0.25">
      <c r="A22" s="196" t="s">
        <v>44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</row>
    <row r="23" spans="1:19" x14ac:dyDescent="0.25">
      <c r="A23" s="35" t="s">
        <v>69</v>
      </c>
      <c r="B23" s="36">
        <v>8378</v>
      </c>
      <c r="C23" s="36">
        <v>5181</v>
      </c>
      <c r="D23" s="36">
        <v>12914</v>
      </c>
      <c r="E23" s="36">
        <v>6277</v>
      </c>
      <c r="F23" s="36">
        <v>12220</v>
      </c>
      <c r="G23" s="36">
        <v>5401</v>
      </c>
      <c r="H23" s="36">
        <v>17821</v>
      </c>
      <c r="I23" s="36">
        <v>10476</v>
      </c>
      <c r="J23" s="36">
        <v>12746</v>
      </c>
      <c r="K23" s="36">
        <v>6265</v>
      </c>
      <c r="L23" s="36">
        <v>10697</v>
      </c>
      <c r="M23" s="36">
        <v>6270</v>
      </c>
      <c r="N23" s="38">
        <v>22227</v>
      </c>
      <c r="O23" s="38">
        <v>20425</v>
      </c>
      <c r="P23" s="92">
        <v>90011</v>
      </c>
      <c r="Q23" s="92">
        <v>57637</v>
      </c>
      <c r="R23" s="92">
        <v>17695</v>
      </c>
      <c r="S23" s="92">
        <v>10488</v>
      </c>
    </row>
    <row r="24" spans="1:19" x14ac:dyDescent="0.25">
      <c r="A24" s="35" t="s">
        <v>70</v>
      </c>
      <c r="B24" s="36">
        <v>18605</v>
      </c>
      <c r="C24" s="36">
        <v>9941</v>
      </c>
      <c r="D24" s="36">
        <v>20443</v>
      </c>
      <c r="E24" s="36">
        <v>10277</v>
      </c>
      <c r="F24" s="36">
        <v>19644</v>
      </c>
      <c r="G24" s="36">
        <v>13743</v>
      </c>
      <c r="H24" s="36">
        <v>18444</v>
      </c>
      <c r="I24" s="36">
        <v>13582</v>
      </c>
      <c r="J24" s="36">
        <v>20529</v>
      </c>
      <c r="K24" s="36">
        <v>12815</v>
      </c>
      <c r="L24" s="36">
        <v>23960</v>
      </c>
      <c r="M24" s="36">
        <v>15302</v>
      </c>
      <c r="N24" s="38">
        <v>20700</v>
      </c>
      <c r="O24" s="38">
        <v>24118</v>
      </c>
      <c r="P24" s="92">
        <v>70740</v>
      </c>
      <c r="Q24" s="92">
        <v>71795</v>
      </c>
      <c r="R24" s="92">
        <v>42937</v>
      </c>
      <c r="S24" s="92">
        <v>33324</v>
      </c>
    </row>
    <row r="25" spans="1:19" x14ac:dyDescent="0.25">
      <c r="A25" s="35" t="s">
        <v>71</v>
      </c>
      <c r="B25" s="36">
        <v>10778</v>
      </c>
      <c r="C25" s="36">
        <v>6392</v>
      </c>
      <c r="D25" s="36">
        <v>3225</v>
      </c>
      <c r="E25" s="36">
        <v>2201</v>
      </c>
      <c r="F25" s="36">
        <v>5054</v>
      </c>
      <c r="G25" s="36">
        <v>3173</v>
      </c>
      <c r="H25" s="36">
        <v>10901</v>
      </c>
      <c r="I25" s="36">
        <v>5904</v>
      </c>
      <c r="J25" s="36">
        <v>11004</v>
      </c>
      <c r="K25" s="36">
        <v>5646</v>
      </c>
      <c r="L25" s="36">
        <v>28161</v>
      </c>
      <c r="M25" s="36">
        <v>19355</v>
      </c>
      <c r="N25" s="38">
        <v>21604</v>
      </c>
      <c r="O25" s="38">
        <v>15500</v>
      </c>
      <c r="P25" s="92">
        <v>26171</v>
      </c>
      <c r="Q25" s="92">
        <v>22360</v>
      </c>
      <c r="R25" s="92">
        <v>23704</v>
      </c>
      <c r="S25" s="92">
        <v>20892</v>
      </c>
    </row>
    <row r="26" spans="1:19" x14ac:dyDescent="0.25">
      <c r="A26" s="35" t="s">
        <v>72</v>
      </c>
      <c r="B26" s="36">
        <v>6841</v>
      </c>
      <c r="C26" s="36">
        <v>7379</v>
      </c>
      <c r="D26" s="36">
        <v>4013</v>
      </c>
      <c r="E26" s="36">
        <v>8192</v>
      </c>
      <c r="F26" s="36">
        <v>4750</v>
      </c>
      <c r="G26" s="36">
        <v>9709</v>
      </c>
      <c r="H26" s="36">
        <v>4724</v>
      </c>
      <c r="I26" s="36">
        <v>11740</v>
      </c>
      <c r="J26" s="36">
        <v>22273</v>
      </c>
      <c r="K26" s="36">
        <v>23408</v>
      </c>
      <c r="L26" s="36">
        <v>53100</v>
      </c>
      <c r="M26" s="36">
        <v>39575</v>
      </c>
      <c r="N26" s="38">
        <v>43658</v>
      </c>
      <c r="O26" s="38">
        <v>50811</v>
      </c>
      <c r="P26" s="92">
        <v>33384</v>
      </c>
      <c r="Q26" s="92">
        <v>55867</v>
      </c>
      <c r="R26" s="92">
        <v>24569</v>
      </c>
      <c r="S26" s="92">
        <v>27995</v>
      </c>
    </row>
    <row r="27" spans="1:19" x14ac:dyDescent="0.25">
      <c r="A27" s="35" t="s">
        <v>73</v>
      </c>
      <c r="B27" s="36">
        <v>44013</v>
      </c>
      <c r="C27" s="36">
        <v>8196</v>
      </c>
      <c r="D27" s="36">
        <v>12624</v>
      </c>
      <c r="E27" s="36">
        <v>3123</v>
      </c>
      <c r="F27" s="36">
        <v>9466</v>
      </c>
      <c r="G27" s="36">
        <v>2846</v>
      </c>
      <c r="H27" s="36">
        <v>10943</v>
      </c>
      <c r="I27" s="36">
        <v>3819</v>
      </c>
      <c r="J27" s="36">
        <v>12941</v>
      </c>
      <c r="K27" s="36">
        <v>3482</v>
      </c>
      <c r="L27" s="36">
        <v>8451</v>
      </c>
      <c r="M27" s="36">
        <v>2607</v>
      </c>
      <c r="N27" s="38">
        <v>18645</v>
      </c>
      <c r="O27" s="38">
        <v>6084</v>
      </c>
      <c r="P27" s="92">
        <v>82996</v>
      </c>
      <c r="Q27" s="92">
        <v>27831</v>
      </c>
      <c r="R27" s="92">
        <v>51724</v>
      </c>
      <c r="S27" s="92">
        <v>17668</v>
      </c>
    </row>
    <row r="28" spans="1:19" x14ac:dyDescent="0.25">
      <c r="A28" s="35" t="s">
        <v>74</v>
      </c>
      <c r="B28" s="36">
        <v>8480</v>
      </c>
      <c r="C28" s="36">
        <v>1383</v>
      </c>
      <c r="D28" s="36">
        <v>8406</v>
      </c>
      <c r="E28" s="36">
        <v>1548</v>
      </c>
      <c r="F28" s="36">
        <v>10616</v>
      </c>
      <c r="G28" s="36">
        <v>2098</v>
      </c>
      <c r="H28" s="36">
        <v>12484</v>
      </c>
      <c r="I28" s="36">
        <v>2495</v>
      </c>
      <c r="J28" s="36">
        <v>14153</v>
      </c>
      <c r="K28" s="36">
        <v>2484</v>
      </c>
      <c r="L28" s="36">
        <v>15241</v>
      </c>
      <c r="M28" s="36">
        <v>2734</v>
      </c>
      <c r="N28" s="38">
        <v>16486</v>
      </c>
      <c r="O28" s="38">
        <v>4115</v>
      </c>
      <c r="P28" s="92">
        <v>32428</v>
      </c>
      <c r="Q28" s="92">
        <v>9463</v>
      </c>
      <c r="R28" s="92">
        <v>26463</v>
      </c>
      <c r="S28" s="92">
        <v>5156</v>
      </c>
    </row>
    <row r="29" spans="1:19" x14ac:dyDescent="0.25">
      <c r="A29" s="35" t="s">
        <v>75</v>
      </c>
      <c r="B29" s="36">
        <v>49</v>
      </c>
      <c r="C29" s="36">
        <v>38</v>
      </c>
      <c r="D29" s="36">
        <v>344</v>
      </c>
      <c r="E29" s="36">
        <v>231</v>
      </c>
      <c r="F29" s="36">
        <v>60</v>
      </c>
      <c r="G29" s="36">
        <v>49</v>
      </c>
      <c r="H29" s="36">
        <v>103</v>
      </c>
      <c r="I29" s="36">
        <v>110</v>
      </c>
      <c r="J29" s="36">
        <v>133</v>
      </c>
      <c r="K29" s="36">
        <v>131</v>
      </c>
      <c r="L29" s="36">
        <v>98</v>
      </c>
      <c r="M29" s="36">
        <v>99</v>
      </c>
      <c r="N29" s="38">
        <v>119</v>
      </c>
      <c r="O29" s="38">
        <v>149</v>
      </c>
      <c r="P29" s="92">
        <v>303</v>
      </c>
      <c r="Q29" s="92">
        <v>474</v>
      </c>
      <c r="R29" s="92">
        <v>185</v>
      </c>
      <c r="S29" s="92">
        <v>236</v>
      </c>
    </row>
    <row r="30" spans="1:19" x14ac:dyDescent="0.25">
      <c r="A30" s="35" t="s">
        <v>76</v>
      </c>
      <c r="B30" s="36">
        <v>1487</v>
      </c>
      <c r="C30" s="36">
        <v>1144</v>
      </c>
      <c r="D30" s="36">
        <v>1670</v>
      </c>
      <c r="E30" s="36">
        <v>1244</v>
      </c>
      <c r="F30" s="36">
        <v>2393</v>
      </c>
      <c r="G30" s="36">
        <v>1931</v>
      </c>
      <c r="H30" s="36">
        <v>2323</v>
      </c>
      <c r="I30" s="36">
        <v>2010</v>
      </c>
      <c r="J30" s="36">
        <v>2411</v>
      </c>
      <c r="K30" s="36">
        <v>1942</v>
      </c>
      <c r="L30" s="36">
        <v>2296</v>
      </c>
      <c r="M30" s="36">
        <v>2018</v>
      </c>
      <c r="N30" s="38">
        <v>5572</v>
      </c>
      <c r="O30" s="38">
        <v>11418</v>
      </c>
      <c r="P30" s="92">
        <v>6291</v>
      </c>
      <c r="Q30" s="92">
        <v>11436</v>
      </c>
      <c r="R30" s="92">
        <v>6734</v>
      </c>
      <c r="S30" s="92">
        <v>8674</v>
      </c>
    </row>
    <row r="31" spans="1:19" x14ac:dyDescent="0.25">
      <c r="A31" s="35" t="s">
        <v>77</v>
      </c>
      <c r="B31" s="36">
        <v>80</v>
      </c>
      <c r="C31" s="36">
        <v>67</v>
      </c>
      <c r="D31" s="36">
        <v>232</v>
      </c>
      <c r="E31" s="36">
        <v>164</v>
      </c>
      <c r="F31" s="36">
        <v>233</v>
      </c>
      <c r="G31" s="36">
        <v>227</v>
      </c>
      <c r="H31" s="36">
        <v>87</v>
      </c>
      <c r="I31" s="36">
        <v>105</v>
      </c>
      <c r="J31" s="36">
        <v>167</v>
      </c>
      <c r="K31" s="36">
        <v>193</v>
      </c>
      <c r="L31" s="36">
        <v>50</v>
      </c>
      <c r="M31" s="36">
        <v>62</v>
      </c>
      <c r="N31" s="38">
        <v>114</v>
      </c>
      <c r="O31" s="38">
        <v>204</v>
      </c>
      <c r="P31" s="92">
        <v>266</v>
      </c>
      <c r="Q31" s="92">
        <v>419</v>
      </c>
      <c r="R31" s="92">
        <v>345</v>
      </c>
      <c r="S31" s="92">
        <v>429</v>
      </c>
    </row>
    <row r="32" spans="1:19" x14ac:dyDescent="0.25">
      <c r="A32" s="35" t="s">
        <v>78</v>
      </c>
      <c r="B32" s="36">
        <v>1632</v>
      </c>
      <c r="C32" s="36">
        <v>2958</v>
      </c>
      <c r="D32" s="36">
        <v>2044</v>
      </c>
      <c r="E32" s="36">
        <v>3470</v>
      </c>
      <c r="F32" s="36">
        <v>2110</v>
      </c>
      <c r="G32" s="36">
        <v>3399</v>
      </c>
      <c r="H32" s="36">
        <v>2287</v>
      </c>
      <c r="I32" s="36">
        <v>4161</v>
      </c>
      <c r="J32" s="36">
        <v>2584</v>
      </c>
      <c r="K32" s="36">
        <v>4741</v>
      </c>
      <c r="L32" s="36">
        <v>1336</v>
      </c>
      <c r="M32" s="36">
        <v>2550</v>
      </c>
      <c r="N32" s="38">
        <v>2620</v>
      </c>
      <c r="O32" s="38">
        <v>6578</v>
      </c>
      <c r="P32" s="92">
        <v>4982</v>
      </c>
      <c r="Q32" s="92">
        <v>14109</v>
      </c>
      <c r="R32" s="92">
        <v>1890</v>
      </c>
      <c r="S32" s="92">
        <v>4235</v>
      </c>
    </row>
    <row r="33" spans="1:19" x14ac:dyDescent="0.25">
      <c r="A33" s="35" t="s">
        <v>79</v>
      </c>
      <c r="B33" s="36">
        <v>129</v>
      </c>
      <c r="C33" s="36">
        <v>134</v>
      </c>
      <c r="D33" s="36">
        <v>168</v>
      </c>
      <c r="E33" s="36">
        <v>207</v>
      </c>
      <c r="F33" s="36">
        <v>162</v>
      </c>
      <c r="G33" s="36">
        <v>614</v>
      </c>
      <c r="H33" s="36">
        <v>137</v>
      </c>
      <c r="I33" s="36">
        <v>341</v>
      </c>
      <c r="J33" s="36">
        <v>68</v>
      </c>
      <c r="K33" s="36">
        <v>148</v>
      </c>
      <c r="L33" s="36">
        <v>68</v>
      </c>
      <c r="M33" s="36">
        <v>89</v>
      </c>
      <c r="N33" s="38">
        <v>74</v>
      </c>
      <c r="O33" s="38">
        <v>179</v>
      </c>
      <c r="P33" s="92">
        <v>112</v>
      </c>
      <c r="Q33" s="92">
        <v>531</v>
      </c>
      <c r="R33" s="92">
        <v>27</v>
      </c>
      <c r="S33" s="92">
        <v>93</v>
      </c>
    </row>
    <row r="34" spans="1:19" x14ac:dyDescent="0.25">
      <c r="A34" s="35" t="s">
        <v>80</v>
      </c>
      <c r="B34" s="36">
        <v>38</v>
      </c>
      <c r="C34" s="36">
        <v>41</v>
      </c>
      <c r="D34" s="36">
        <v>89</v>
      </c>
      <c r="E34" s="36">
        <v>121</v>
      </c>
      <c r="F34" s="36">
        <v>101</v>
      </c>
      <c r="G34" s="36">
        <v>283</v>
      </c>
      <c r="H34" s="36">
        <v>75</v>
      </c>
      <c r="I34" s="36">
        <v>149</v>
      </c>
      <c r="J34" s="36">
        <v>49</v>
      </c>
      <c r="K34" s="36">
        <v>107</v>
      </c>
      <c r="L34" s="36">
        <v>68</v>
      </c>
      <c r="M34" s="36">
        <v>156</v>
      </c>
      <c r="N34" s="38">
        <v>122</v>
      </c>
      <c r="O34" s="38">
        <v>250</v>
      </c>
      <c r="P34" s="92">
        <v>131</v>
      </c>
      <c r="Q34" s="92">
        <v>339</v>
      </c>
      <c r="R34" s="92">
        <v>57</v>
      </c>
      <c r="S34" s="92">
        <v>125</v>
      </c>
    </row>
    <row r="35" spans="1:19" x14ac:dyDescent="0.25">
      <c r="A35" s="35" t="s">
        <v>81</v>
      </c>
      <c r="B35" s="36">
        <v>12572</v>
      </c>
      <c r="C35" s="36">
        <v>14186</v>
      </c>
      <c r="D35" s="36">
        <v>13430</v>
      </c>
      <c r="E35" s="36">
        <v>14854</v>
      </c>
      <c r="F35" s="36">
        <v>12341</v>
      </c>
      <c r="G35" s="36">
        <v>14384</v>
      </c>
      <c r="H35" s="36">
        <v>11740</v>
      </c>
      <c r="I35" s="36">
        <v>16320</v>
      </c>
      <c r="J35" s="36">
        <v>9705</v>
      </c>
      <c r="K35" s="36">
        <v>14150</v>
      </c>
      <c r="L35" s="36">
        <v>16156</v>
      </c>
      <c r="M35" s="36">
        <v>20894</v>
      </c>
      <c r="N35" s="38">
        <v>8541</v>
      </c>
      <c r="O35" s="38">
        <v>13709</v>
      </c>
      <c r="P35" s="92">
        <v>28560</v>
      </c>
      <c r="Q35" s="92">
        <v>56549</v>
      </c>
      <c r="R35" s="92">
        <v>10772</v>
      </c>
      <c r="S35" s="92">
        <v>21596</v>
      </c>
    </row>
    <row r="36" spans="1:19" x14ac:dyDescent="0.25">
      <c r="A36" s="35" t="s">
        <v>82</v>
      </c>
      <c r="B36" s="36">
        <v>843</v>
      </c>
      <c r="C36" s="36">
        <v>883</v>
      </c>
      <c r="D36" s="36">
        <v>973</v>
      </c>
      <c r="E36" s="36">
        <v>950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8">
        <v>0</v>
      </c>
      <c r="O36" s="38">
        <v>0</v>
      </c>
      <c r="P36" s="92">
        <v>0</v>
      </c>
      <c r="Q36" s="92">
        <v>0</v>
      </c>
      <c r="R36" s="92">
        <v>0</v>
      </c>
      <c r="S36" s="92">
        <v>0</v>
      </c>
    </row>
    <row r="37" spans="1:19" x14ac:dyDescent="0.25">
      <c r="A37" s="35" t="s">
        <v>83</v>
      </c>
      <c r="B37" s="36">
        <v>1670</v>
      </c>
      <c r="C37" s="36">
        <v>1114</v>
      </c>
      <c r="D37" s="36">
        <v>1023</v>
      </c>
      <c r="E37" s="36">
        <v>738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8">
        <v>0</v>
      </c>
      <c r="O37" s="38">
        <v>0</v>
      </c>
      <c r="P37" s="92">
        <v>0</v>
      </c>
      <c r="Q37" s="92">
        <v>0</v>
      </c>
      <c r="R37" s="92">
        <v>0</v>
      </c>
      <c r="S37" s="92">
        <v>0</v>
      </c>
    </row>
    <row r="38" spans="1:19" x14ac:dyDescent="0.25">
      <c r="A38" s="35" t="s">
        <v>84</v>
      </c>
      <c r="B38" s="36">
        <v>184</v>
      </c>
      <c r="C38" s="36">
        <v>795</v>
      </c>
      <c r="D38" s="36">
        <v>189</v>
      </c>
      <c r="E38" s="36">
        <v>98</v>
      </c>
      <c r="F38" s="36">
        <v>19</v>
      </c>
      <c r="G38" s="36">
        <v>36</v>
      </c>
      <c r="H38" s="36">
        <v>465</v>
      </c>
      <c r="I38" s="36">
        <v>477</v>
      </c>
      <c r="J38" s="36">
        <v>243</v>
      </c>
      <c r="K38" s="36">
        <v>245</v>
      </c>
      <c r="L38" s="36">
        <v>66</v>
      </c>
      <c r="M38" s="36">
        <v>75</v>
      </c>
      <c r="N38" s="38">
        <v>10</v>
      </c>
      <c r="O38" s="38">
        <v>37</v>
      </c>
      <c r="P38" s="92">
        <v>682</v>
      </c>
      <c r="Q38" s="92">
        <v>1051</v>
      </c>
      <c r="R38" s="92">
        <v>1087</v>
      </c>
      <c r="S38" s="92">
        <v>1034</v>
      </c>
    </row>
    <row r="39" spans="1:19" x14ac:dyDescent="0.25">
      <c r="A39" s="35" t="s">
        <v>85</v>
      </c>
      <c r="B39" s="36">
        <v>2</v>
      </c>
      <c r="C39" s="36">
        <v>4</v>
      </c>
      <c r="D39" s="36">
        <v>40</v>
      </c>
      <c r="E39" s="36">
        <v>44</v>
      </c>
      <c r="F39" s="36">
        <v>3</v>
      </c>
      <c r="G39" s="36">
        <v>6</v>
      </c>
      <c r="H39" s="36">
        <v>1148</v>
      </c>
      <c r="I39" s="36">
        <v>912</v>
      </c>
      <c r="J39" s="36">
        <v>1139</v>
      </c>
      <c r="K39" s="36">
        <v>893</v>
      </c>
      <c r="L39" s="36">
        <v>1027</v>
      </c>
      <c r="M39" s="36">
        <v>692</v>
      </c>
      <c r="N39" s="38">
        <v>993</v>
      </c>
      <c r="O39" s="38">
        <v>812</v>
      </c>
      <c r="P39" s="92">
        <v>302</v>
      </c>
      <c r="Q39" s="92">
        <v>351</v>
      </c>
      <c r="R39" s="92">
        <v>307</v>
      </c>
      <c r="S39" s="92">
        <v>314</v>
      </c>
    </row>
    <row r="40" spans="1:19" x14ac:dyDescent="0.25">
      <c r="A40" s="35" t="s">
        <v>86</v>
      </c>
      <c r="B40" s="36">
        <v>1129</v>
      </c>
      <c r="C40" s="36">
        <v>7119</v>
      </c>
      <c r="D40" s="36">
        <v>1692</v>
      </c>
      <c r="E40" s="36">
        <v>4996</v>
      </c>
      <c r="F40" s="36">
        <v>4801</v>
      </c>
      <c r="G40" s="36">
        <v>14201</v>
      </c>
      <c r="H40" s="36">
        <v>3143</v>
      </c>
      <c r="I40" s="36">
        <v>13553</v>
      </c>
      <c r="J40" s="36">
        <v>1686</v>
      </c>
      <c r="K40" s="36">
        <v>10522</v>
      </c>
      <c r="L40" s="36">
        <v>2760</v>
      </c>
      <c r="M40" s="36">
        <v>11850</v>
      </c>
      <c r="N40" s="38">
        <v>3081</v>
      </c>
      <c r="O40" s="38">
        <v>10668</v>
      </c>
      <c r="P40" s="92">
        <v>6350</v>
      </c>
      <c r="Q40" s="92">
        <v>29761</v>
      </c>
      <c r="R40" s="92">
        <v>3149</v>
      </c>
      <c r="S40" s="92">
        <v>15076</v>
      </c>
    </row>
    <row r="41" spans="1:19" x14ac:dyDescent="0.25">
      <c r="A41" s="35" t="s">
        <v>87</v>
      </c>
      <c r="B41" s="36">
        <v>104814</v>
      </c>
      <c r="C41" s="36">
        <v>54269</v>
      </c>
      <c r="D41" s="36">
        <v>93699</v>
      </c>
      <c r="E41" s="36">
        <v>48020</v>
      </c>
      <c r="F41" s="36">
        <v>105551</v>
      </c>
      <c r="G41" s="36">
        <v>62174</v>
      </c>
      <c r="H41" s="36">
        <v>118682</v>
      </c>
      <c r="I41" s="36">
        <v>82170</v>
      </c>
      <c r="J41" s="36">
        <v>108384</v>
      </c>
      <c r="K41" s="36">
        <v>63095</v>
      </c>
      <c r="L41" s="36">
        <v>108725</v>
      </c>
      <c r="M41" s="36">
        <v>69937</v>
      </c>
      <c r="N41" s="38">
        <v>118930</v>
      </c>
      <c r="O41" s="38">
        <v>133346</v>
      </c>
      <c r="P41" s="92">
        <v>186157</v>
      </c>
      <c r="Q41" s="92">
        <v>173077</v>
      </c>
      <c r="R41" s="92">
        <v>74653</v>
      </c>
      <c r="S41" s="92">
        <v>63032</v>
      </c>
    </row>
    <row r="42" spans="1:19" x14ac:dyDescent="0.25">
      <c r="A42" s="35" t="s">
        <v>88</v>
      </c>
      <c r="B42" s="36">
        <v>8836</v>
      </c>
      <c r="C42" s="36">
        <v>94548</v>
      </c>
      <c r="D42" s="36">
        <v>12006</v>
      </c>
      <c r="E42" s="36">
        <v>125246</v>
      </c>
      <c r="F42" s="36">
        <v>12749</v>
      </c>
      <c r="G42" s="36">
        <v>183951</v>
      </c>
      <c r="H42" s="36">
        <v>13351</v>
      </c>
      <c r="I42" s="36">
        <v>253213</v>
      </c>
      <c r="J42" s="36">
        <v>17089</v>
      </c>
      <c r="K42" s="36">
        <v>265334</v>
      </c>
      <c r="L42" s="36">
        <v>19980</v>
      </c>
      <c r="M42" s="36">
        <v>240427</v>
      </c>
      <c r="N42" s="38">
        <v>19795</v>
      </c>
      <c r="O42" s="38">
        <v>222579</v>
      </c>
      <c r="P42" s="92">
        <v>25429</v>
      </c>
      <c r="Q42" s="92">
        <v>309442</v>
      </c>
      <c r="R42" s="92">
        <v>11977</v>
      </c>
      <c r="S42" s="92">
        <v>142862</v>
      </c>
    </row>
    <row r="43" spans="1:19" x14ac:dyDescent="0.25">
      <c r="A43" s="35" t="s">
        <v>89</v>
      </c>
      <c r="B43" s="36">
        <v>1168</v>
      </c>
      <c r="C43" s="36">
        <v>999</v>
      </c>
      <c r="D43" s="36">
        <v>1082</v>
      </c>
      <c r="E43" s="36">
        <v>939</v>
      </c>
      <c r="F43" s="36">
        <v>2650</v>
      </c>
      <c r="G43" s="36">
        <v>2267</v>
      </c>
      <c r="H43" s="36">
        <v>4289</v>
      </c>
      <c r="I43" s="36">
        <v>4201</v>
      </c>
      <c r="J43" s="36">
        <v>7220</v>
      </c>
      <c r="K43" s="36">
        <v>7112</v>
      </c>
      <c r="L43" s="36">
        <v>3682</v>
      </c>
      <c r="M43" s="36">
        <v>3318</v>
      </c>
      <c r="N43" s="38">
        <v>6853</v>
      </c>
      <c r="O43" s="38">
        <v>7332</v>
      </c>
      <c r="P43" s="92">
        <v>12324</v>
      </c>
      <c r="Q43" s="92">
        <v>16926</v>
      </c>
      <c r="R43" s="92">
        <v>2508</v>
      </c>
      <c r="S43" s="92">
        <v>3636</v>
      </c>
    </row>
    <row r="44" spans="1:19" x14ac:dyDescent="0.25">
      <c r="A44" s="39" t="s">
        <v>59</v>
      </c>
      <c r="B44" s="40">
        <f t="shared" ref="B44:C44" si="4">SUM(B23:B43)</f>
        <v>231728</v>
      </c>
      <c r="C44" s="40">
        <f t="shared" si="4"/>
        <v>216771</v>
      </c>
      <c r="D44" s="40">
        <f>SUM(D23:D43)</f>
        <v>190306</v>
      </c>
      <c r="E44" s="40">
        <f t="shared" ref="E44:R44" si="5">SUM(E23:E43)</f>
        <v>232940</v>
      </c>
      <c r="F44" s="40">
        <f t="shared" si="5"/>
        <v>204923</v>
      </c>
      <c r="G44" s="40">
        <f t="shared" si="5"/>
        <v>320492</v>
      </c>
      <c r="H44" s="40">
        <f t="shared" si="5"/>
        <v>233147</v>
      </c>
      <c r="I44" s="40">
        <f t="shared" si="5"/>
        <v>425738</v>
      </c>
      <c r="J44" s="40">
        <f t="shared" si="5"/>
        <v>244524</v>
      </c>
      <c r="K44" s="40">
        <f t="shared" si="5"/>
        <v>422713</v>
      </c>
      <c r="L44" s="40">
        <f t="shared" si="5"/>
        <v>295922</v>
      </c>
      <c r="M44" s="40">
        <f t="shared" si="5"/>
        <v>438010</v>
      </c>
      <c r="N44" s="40">
        <f t="shared" si="5"/>
        <v>310144</v>
      </c>
      <c r="O44" s="40">
        <f t="shared" si="5"/>
        <v>528314</v>
      </c>
      <c r="P44" s="40">
        <f t="shared" si="5"/>
        <v>607619</v>
      </c>
      <c r="Q44" s="40">
        <f t="shared" si="5"/>
        <v>859418</v>
      </c>
      <c r="R44" s="40">
        <f t="shared" si="5"/>
        <v>300783</v>
      </c>
      <c r="S44" s="40">
        <f>SUM(S23:S43)</f>
        <v>376865</v>
      </c>
    </row>
    <row r="45" spans="1:19" x14ac:dyDescent="0.25">
      <c r="A45" s="196" t="s">
        <v>90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</row>
    <row r="46" spans="1:19" x14ac:dyDescent="0.25">
      <c r="A46" s="35" t="s">
        <v>91</v>
      </c>
      <c r="B46" s="36">
        <v>1010</v>
      </c>
      <c r="C46" s="36">
        <v>1943</v>
      </c>
      <c r="D46" s="36">
        <v>1264</v>
      </c>
      <c r="E46" s="36">
        <v>2274</v>
      </c>
      <c r="F46" s="36">
        <v>1977</v>
      </c>
      <c r="G46" s="36">
        <v>3682</v>
      </c>
      <c r="H46" s="36">
        <v>2499</v>
      </c>
      <c r="I46" s="36">
        <v>5792</v>
      </c>
      <c r="J46" s="36">
        <v>2318</v>
      </c>
      <c r="K46" s="36">
        <v>6230</v>
      </c>
      <c r="L46" s="36">
        <v>1673</v>
      </c>
      <c r="M46" s="36">
        <v>5079</v>
      </c>
      <c r="N46" s="37">
        <v>2772</v>
      </c>
      <c r="O46" s="37">
        <v>9020</v>
      </c>
      <c r="P46" s="92">
        <v>2886</v>
      </c>
      <c r="Q46" s="92">
        <v>11076</v>
      </c>
      <c r="R46" s="92">
        <v>2278</v>
      </c>
      <c r="S46" s="92">
        <v>7692</v>
      </c>
    </row>
    <row r="47" spans="1:19" x14ac:dyDescent="0.25">
      <c r="A47" s="35" t="s">
        <v>92</v>
      </c>
      <c r="B47" s="36">
        <v>20</v>
      </c>
      <c r="C47" s="36">
        <v>52</v>
      </c>
      <c r="D47" s="36">
        <v>24</v>
      </c>
      <c r="E47" s="36">
        <v>58</v>
      </c>
      <c r="F47" s="36">
        <v>24</v>
      </c>
      <c r="G47" s="36">
        <v>62</v>
      </c>
      <c r="H47" s="36">
        <v>126</v>
      </c>
      <c r="I47" s="36">
        <v>429</v>
      </c>
      <c r="J47" s="36">
        <v>199</v>
      </c>
      <c r="K47" s="36">
        <v>603</v>
      </c>
      <c r="L47" s="36">
        <v>154</v>
      </c>
      <c r="M47" s="36">
        <v>590</v>
      </c>
      <c r="N47" s="37">
        <v>96</v>
      </c>
      <c r="O47" s="37">
        <v>443</v>
      </c>
      <c r="P47" s="92">
        <v>26</v>
      </c>
      <c r="Q47" s="92">
        <v>149</v>
      </c>
      <c r="R47" s="92">
        <v>120</v>
      </c>
      <c r="S47" s="92">
        <v>501</v>
      </c>
    </row>
    <row r="48" spans="1:19" x14ac:dyDescent="0.25">
      <c r="A48" s="35" t="s">
        <v>93</v>
      </c>
      <c r="B48" s="36">
        <v>550</v>
      </c>
      <c r="C48" s="36">
        <v>1461</v>
      </c>
      <c r="D48" s="36">
        <v>322</v>
      </c>
      <c r="E48" s="36">
        <v>1145</v>
      </c>
      <c r="F48" s="36">
        <v>493</v>
      </c>
      <c r="G48" s="36">
        <v>1835</v>
      </c>
      <c r="H48" s="36">
        <v>689</v>
      </c>
      <c r="I48" s="36">
        <v>2716</v>
      </c>
      <c r="J48" s="36">
        <v>12</v>
      </c>
      <c r="K48" s="36">
        <v>41</v>
      </c>
      <c r="L48" s="36">
        <v>639</v>
      </c>
      <c r="M48" s="36">
        <v>2620</v>
      </c>
      <c r="N48" s="37">
        <v>468</v>
      </c>
      <c r="O48" s="37">
        <v>1128</v>
      </c>
      <c r="P48" s="92">
        <v>44</v>
      </c>
      <c r="Q48" s="92">
        <v>162</v>
      </c>
      <c r="R48" s="92">
        <v>29</v>
      </c>
      <c r="S48" s="92">
        <v>130</v>
      </c>
    </row>
    <row r="49" spans="1:19" x14ac:dyDescent="0.25">
      <c r="A49" s="35" t="s">
        <v>94</v>
      </c>
      <c r="B49" s="36">
        <v>235</v>
      </c>
      <c r="C49" s="36">
        <v>1036</v>
      </c>
      <c r="D49" s="36">
        <v>384</v>
      </c>
      <c r="E49" s="36">
        <v>1772</v>
      </c>
      <c r="F49" s="36">
        <v>382</v>
      </c>
      <c r="G49" s="36">
        <v>1645</v>
      </c>
      <c r="H49" s="36">
        <v>281</v>
      </c>
      <c r="I49" s="36">
        <v>1439</v>
      </c>
      <c r="J49" s="36">
        <v>338</v>
      </c>
      <c r="K49" s="36">
        <v>1606</v>
      </c>
      <c r="L49" s="36">
        <v>522</v>
      </c>
      <c r="M49" s="36">
        <v>2909</v>
      </c>
      <c r="N49" s="37">
        <v>811</v>
      </c>
      <c r="O49" s="37">
        <v>5809</v>
      </c>
      <c r="P49" s="92">
        <v>1080</v>
      </c>
      <c r="Q49" s="92">
        <v>7908</v>
      </c>
      <c r="R49" s="92">
        <v>573</v>
      </c>
      <c r="S49" s="92">
        <v>3069</v>
      </c>
    </row>
    <row r="50" spans="1:19" x14ac:dyDescent="0.25">
      <c r="A50" s="35" t="s">
        <v>95</v>
      </c>
      <c r="B50" s="36">
        <v>8837</v>
      </c>
      <c r="C50" s="36">
        <v>45949</v>
      </c>
      <c r="D50" s="36">
        <v>9416</v>
      </c>
      <c r="E50" s="36">
        <v>45742</v>
      </c>
      <c r="F50" s="36">
        <v>9706</v>
      </c>
      <c r="G50" s="36">
        <v>62713</v>
      </c>
      <c r="H50" s="36">
        <v>13609</v>
      </c>
      <c r="I50" s="36">
        <v>112381</v>
      </c>
      <c r="J50" s="36">
        <v>15122</v>
      </c>
      <c r="K50" s="36">
        <v>95462</v>
      </c>
      <c r="L50" s="36">
        <v>18945</v>
      </c>
      <c r="M50" s="36">
        <v>106342</v>
      </c>
      <c r="N50" s="37">
        <v>19820</v>
      </c>
      <c r="O50" s="37">
        <v>126617</v>
      </c>
      <c r="P50" s="92">
        <v>30369</v>
      </c>
      <c r="Q50" s="92">
        <v>190832</v>
      </c>
      <c r="R50" s="92">
        <v>16919</v>
      </c>
      <c r="S50" s="92">
        <v>75453</v>
      </c>
    </row>
    <row r="51" spans="1:19" x14ac:dyDescent="0.25">
      <c r="A51" s="35" t="s">
        <v>96</v>
      </c>
      <c r="B51" s="36">
        <v>0</v>
      </c>
      <c r="C51" s="36">
        <v>0</v>
      </c>
      <c r="D51" s="36">
        <v>10</v>
      </c>
      <c r="E51" s="36">
        <v>18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7">
        <v>0</v>
      </c>
      <c r="O51" s="37">
        <v>0</v>
      </c>
      <c r="P51" s="92">
        <v>0</v>
      </c>
      <c r="Q51" s="92">
        <v>0</v>
      </c>
      <c r="R51" s="92">
        <v>0</v>
      </c>
      <c r="S51" s="92">
        <v>0</v>
      </c>
    </row>
    <row r="52" spans="1:19" x14ac:dyDescent="0.25">
      <c r="A52" s="35" t="s">
        <v>97</v>
      </c>
      <c r="B52" s="36">
        <v>41058</v>
      </c>
      <c r="C52" s="36">
        <v>214054</v>
      </c>
      <c r="D52" s="36">
        <v>45560</v>
      </c>
      <c r="E52" s="36">
        <v>208648</v>
      </c>
      <c r="F52" s="36">
        <v>43320</v>
      </c>
      <c r="G52" s="36">
        <v>216510</v>
      </c>
      <c r="H52" s="36">
        <v>39174</v>
      </c>
      <c r="I52" s="36">
        <v>233275</v>
      </c>
      <c r="J52" s="36">
        <v>7416</v>
      </c>
      <c r="K52" s="36">
        <v>28448</v>
      </c>
      <c r="L52" s="36">
        <v>6155</v>
      </c>
      <c r="M52" s="36">
        <v>23536</v>
      </c>
      <c r="N52" s="37">
        <v>6410</v>
      </c>
      <c r="O52" s="37">
        <v>24045</v>
      </c>
      <c r="P52" s="92">
        <v>10060</v>
      </c>
      <c r="Q52" s="92">
        <v>51232</v>
      </c>
      <c r="R52" s="92">
        <v>5569</v>
      </c>
      <c r="S52" s="92">
        <v>26002</v>
      </c>
    </row>
    <row r="53" spans="1:19" x14ac:dyDescent="0.25">
      <c r="A53" s="35" t="s">
        <v>98</v>
      </c>
      <c r="B53" s="36">
        <v>31146</v>
      </c>
      <c r="C53" s="36">
        <v>276427</v>
      </c>
      <c r="D53" s="36">
        <v>41471</v>
      </c>
      <c r="E53" s="36">
        <v>311285</v>
      </c>
      <c r="F53" s="36">
        <v>50008</v>
      </c>
      <c r="G53" s="36">
        <v>393497</v>
      </c>
      <c r="H53" s="36">
        <v>62714</v>
      </c>
      <c r="I53" s="36">
        <v>580271</v>
      </c>
      <c r="J53" s="36">
        <v>106352</v>
      </c>
      <c r="K53" s="36">
        <v>840555</v>
      </c>
      <c r="L53" s="36">
        <v>111743</v>
      </c>
      <c r="M53" s="36">
        <v>833725</v>
      </c>
      <c r="N53" s="37">
        <v>125025</v>
      </c>
      <c r="O53" s="37">
        <v>1083286</v>
      </c>
      <c r="P53" s="92">
        <v>240067</v>
      </c>
      <c r="Q53" s="92">
        <v>2422385</v>
      </c>
      <c r="R53" s="92">
        <v>108649</v>
      </c>
      <c r="S53" s="92">
        <v>921372</v>
      </c>
    </row>
    <row r="54" spans="1:19" x14ac:dyDescent="0.25">
      <c r="A54" s="35" t="s">
        <v>99</v>
      </c>
      <c r="B54" s="36">
        <v>810</v>
      </c>
      <c r="C54" s="36">
        <v>1818</v>
      </c>
      <c r="D54" s="36">
        <v>871</v>
      </c>
      <c r="E54" s="36">
        <v>1921</v>
      </c>
      <c r="F54" s="36">
        <v>723</v>
      </c>
      <c r="G54" s="36">
        <v>1732</v>
      </c>
      <c r="H54" s="36">
        <v>806</v>
      </c>
      <c r="I54" s="36">
        <v>2427</v>
      </c>
      <c r="J54" s="36">
        <v>2240</v>
      </c>
      <c r="K54" s="36">
        <v>5896</v>
      </c>
      <c r="L54" s="36">
        <v>1603</v>
      </c>
      <c r="M54" s="36">
        <v>5135</v>
      </c>
      <c r="N54" s="37">
        <v>1767</v>
      </c>
      <c r="O54" s="37">
        <v>8035</v>
      </c>
      <c r="P54" s="92">
        <v>2984</v>
      </c>
      <c r="Q54" s="92">
        <v>13716</v>
      </c>
      <c r="R54" s="92">
        <v>1394</v>
      </c>
      <c r="S54" s="92">
        <v>6528</v>
      </c>
    </row>
    <row r="55" spans="1:19" x14ac:dyDescent="0.25">
      <c r="A55" s="35" t="s">
        <v>100</v>
      </c>
      <c r="B55" s="36">
        <v>19449</v>
      </c>
      <c r="C55" s="36">
        <v>29770</v>
      </c>
      <c r="D55" s="36">
        <v>20677</v>
      </c>
      <c r="E55" s="36">
        <v>27496</v>
      </c>
      <c r="F55" s="36">
        <v>24125</v>
      </c>
      <c r="G55" s="36">
        <v>36076</v>
      </c>
      <c r="H55" s="36">
        <v>22242</v>
      </c>
      <c r="I55" s="36">
        <v>46347</v>
      </c>
      <c r="J55" s="36">
        <v>19623</v>
      </c>
      <c r="K55" s="36">
        <v>32924</v>
      </c>
      <c r="L55" s="36">
        <v>21097</v>
      </c>
      <c r="M55" s="36">
        <v>33198</v>
      </c>
      <c r="N55" s="37">
        <v>33070</v>
      </c>
      <c r="O55" s="37">
        <v>80574</v>
      </c>
      <c r="P55" s="92">
        <v>80051</v>
      </c>
      <c r="Q55" s="92">
        <v>203535</v>
      </c>
      <c r="R55" s="92">
        <v>32031</v>
      </c>
      <c r="S55" s="92">
        <v>47827</v>
      </c>
    </row>
    <row r="56" spans="1:19" x14ac:dyDescent="0.25">
      <c r="A56" s="35" t="s">
        <v>101</v>
      </c>
      <c r="B56" s="36">
        <v>1087</v>
      </c>
      <c r="C56" s="36">
        <v>3830</v>
      </c>
      <c r="D56" s="36">
        <v>356</v>
      </c>
      <c r="E56" s="36">
        <v>1295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7">
        <v>0</v>
      </c>
      <c r="O56" s="37">
        <v>0</v>
      </c>
      <c r="P56" s="92">
        <v>0</v>
      </c>
      <c r="Q56" s="92">
        <v>0</v>
      </c>
      <c r="R56" s="92">
        <v>0</v>
      </c>
      <c r="S56" s="92">
        <v>0</v>
      </c>
    </row>
    <row r="57" spans="1:19" x14ac:dyDescent="0.25">
      <c r="A57" s="35" t="s">
        <v>102</v>
      </c>
      <c r="B57" s="36">
        <v>64</v>
      </c>
      <c r="C57" s="36">
        <v>226</v>
      </c>
      <c r="D57" s="36">
        <v>127</v>
      </c>
      <c r="E57" s="36">
        <v>515</v>
      </c>
      <c r="F57" s="36">
        <v>505</v>
      </c>
      <c r="G57" s="36">
        <v>1703</v>
      </c>
      <c r="H57" s="36">
        <v>481</v>
      </c>
      <c r="I57" s="36">
        <v>2084</v>
      </c>
      <c r="J57" s="36">
        <v>426</v>
      </c>
      <c r="K57" s="36">
        <v>1909</v>
      </c>
      <c r="L57" s="36">
        <v>764</v>
      </c>
      <c r="M57" s="36">
        <v>3024</v>
      </c>
      <c r="N57" s="37">
        <v>1029</v>
      </c>
      <c r="O57" s="37">
        <v>3241</v>
      </c>
      <c r="P57" s="92">
        <v>1199</v>
      </c>
      <c r="Q57" s="92">
        <v>5961</v>
      </c>
      <c r="R57" s="92">
        <v>385</v>
      </c>
      <c r="S57" s="92">
        <v>2042</v>
      </c>
    </row>
    <row r="58" spans="1:19" x14ac:dyDescent="0.25">
      <c r="A58" s="35" t="s">
        <v>103</v>
      </c>
      <c r="B58" s="36">
        <v>1274</v>
      </c>
      <c r="C58" s="36">
        <v>4641</v>
      </c>
      <c r="D58" s="36">
        <v>1756</v>
      </c>
      <c r="E58" s="36">
        <v>6229</v>
      </c>
      <c r="F58" s="36">
        <v>2000</v>
      </c>
      <c r="G58" s="36">
        <v>7292</v>
      </c>
      <c r="H58" s="36">
        <v>2208</v>
      </c>
      <c r="I58" s="36">
        <v>8384</v>
      </c>
      <c r="J58" s="36">
        <v>1628</v>
      </c>
      <c r="K58" s="36">
        <v>6682</v>
      </c>
      <c r="L58" s="36">
        <v>2089</v>
      </c>
      <c r="M58" s="36">
        <v>9966</v>
      </c>
      <c r="N58" s="37">
        <v>2214</v>
      </c>
      <c r="O58" s="37">
        <v>11088</v>
      </c>
      <c r="P58" s="92">
        <v>3933</v>
      </c>
      <c r="Q58" s="92">
        <v>26753</v>
      </c>
      <c r="R58" s="92">
        <v>1834</v>
      </c>
      <c r="S58" s="92">
        <v>12708</v>
      </c>
    </row>
    <row r="59" spans="1:19" ht="30" x14ac:dyDescent="0.25">
      <c r="A59" s="35" t="s">
        <v>104</v>
      </c>
      <c r="B59" s="36">
        <v>32381</v>
      </c>
      <c r="C59" s="36">
        <v>266182</v>
      </c>
      <c r="D59" s="36">
        <v>50720</v>
      </c>
      <c r="E59" s="36">
        <v>362041</v>
      </c>
      <c r="F59" s="36">
        <v>67039</v>
      </c>
      <c r="G59" s="36">
        <v>425113</v>
      </c>
      <c r="H59" s="36">
        <v>74058</v>
      </c>
      <c r="I59" s="36">
        <v>595122</v>
      </c>
      <c r="J59" s="36">
        <v>79434</v>
      </c>
      <c r="K59" s="36">
        <v>717390</v>
      </c>
      <c r="L59" s="36">
        <v>101726</v>
      </c>
      <c r="M59" s="36">
        <v>857814</v>
      </c>
      <c r="N59" s="37">
        <v>140909</v>
      </c>
      <c r="O59" s="37">
        <v>1197464</v>
      </c>
      <c r="P59" s="92">
        <v>295576</v>
      </c>
      <c r="Q59" s="92">
        <v>3107998</v>
      </c>
      <c r="R59" s="92">
        <v>111989</v>
      </c>
      <c r="S59" s="92">
        <v>1200197</v>
      </c>
    </row>
    <row r="60" spans="1:19" x14ac:dyDescent="0.25">
      <c r="A60" s="35" t="s">
        <v>105</v>
      </c>
      <c r="B60" s="36">
        <v>128994</v>
      </c>
      <c r="C60" s="36">
        <v>279485</v>
      </c>
      <c r="D60" s="36">
        <v>169373</v>
      </c>
      <c r="E60" s="36">
        <v>344587</v>
      </c>
      <c r="F60" s="36">
        <v>158179</v>
      </c>
      <c r="G60" s="36">
        <v>329170</v>
      </c>
      <c r="H60" s="36">
        <v>185896</v>
      </c>
      <c r="I60" s="36">
        <v>413465</v>
      </c>
      <c r="J60" s="36">
        <v>162961</v>
      </c>
      <c r="K60" s="36">
        <v>425551</v>
      </c>
      <c r="L60" s="36">
        <v>203677</v>
      </c>
      <c r="M60" s="36">
        <v>496663</v>
      </c>
      <c r="N60" s="37">
        <v>233275</v>
      </c>
      <c r="O60" s="37">
        <v>715669</v>
      </c>
      <c r="P60" s="92">
        <v>411289</v>
      </c>
      <c r="Q60" s="92">
        <v>1681686</v>
      </c>
      <c r="R60" s="92">
        <v>256854</v>
      </c>
      <c r="S60" s="92">
        <v>744841</v>
      </c>
    </row>
    <row r="61" spans="1:19" x14ac:dyDescent="0.25">
      <c r="A61" s="39" t="s">
        <v>59</v>
      </c>
      <c r="B61" s="40">
        <f t="shared" ref="B61:C61" si="6">SUM(B46:B60)</f>
        <v>266915</v>
      </c>
      <c r="C61" s="40">
        <f t="shared" si="6"/>
        <v>1126874</v>
      </c>
      <c r="D61" s="40">
        <f>SUM(D46:D60)</f>
        <v>342331</v>
      </c>
      <c r="E61" s="40">
        <f t="shared" ref="E61:R61" si="7">SUM(E46:E60)</f>
        <v>1315026</v>
      </c>
      <c r="F61" s="40">
        <f t="shared" si="7"/>
        <v>358481</v>
      </c>
      <c r="G61" s="40">
        <f t="shared" si="7"/>
        <v>1481030</v>
      </c>
      <c r="H61" s="40">
        <f t="shared" si="7"/>
        <v>404783</v>
      </c>
      <c r="I61" s="40">
        <f t="shared" si="7"/>
        <v>2004132</v>
      </c>
      <c r="J61" s="40">
        <f t="shared" si="7"/>
        <v>398069</v>
      </c>
      <c r="K61" s="40">
        <f t="shared" si="7"/>
        <v>2163297</v>
      </c>
      <c r="L61" s="40">
        <f t="shared" si="7"/>
        <v>470787</v>
      </c>
      <c r="M61" s="40">
        <f t="shared" si="7"/>
        <v>2380601</v>
      </c>
      <c r="N61" s="40">
        <f t="shared" si="7"/>
        <v>567666</v>
      </c>
      <c r="O61" s="40">
        <f t="shared" si="7"/>
        <v>3266419</v>
      </c>
      <c r="P61" s="40">
        <f t="shared" si="7"/>
        <v>1079564</v>
      </c>
      <c r="Q61" s="40">
        <f t="shared" si="7"/>
        <v>7723393</v>
      </c>
      <c r="R61" s="40">
        <f t="shared" si="7"/>
        <v>538624</v>
      </c>
      <c r="S61" s="40">
        <f>SUM(S46:S60)</f>
        <v>3048362</v>
      </c>
    </row>
    <row r="62" spans="1:19" x14ac:dyDescent="0.25">
      <c r="A62" s="196" t="s">
        <v>42</v>
      </c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</row>
    <row r="63" spans="1:19" x14ac:dyDescent="0.25">
      <c r="A63" s="125" t="s">
        <v>106</v>
      </c>
      <c r="B63" s="126">
        <v>55327</v>
      </c>
      <c r="C63" s="126">
        <v>161970</v>
      </c>
      <c r="D63" s="126">
        <v>60390</v>
      </c>
      <c r="E63" s="126">
        <v>162456</v>
      </c>
      <c r="F63" s="126">
        <v>69996</v>
      </c>
      <c r="G63" s="126">
        <v>181785</v>
      </c>
      <c r="H63" s="126">
        <v>72999</v>
      </c>
      <c r="I63" s="126">
        <v>225224</v>
      </c>
      <c r="J63" s="126">
        <v>68352</v>
      </c>
      <c r="K63" s="126">
        <v>210313</v>
      </c>
      <c r="L63" s="126">
        <v>64125</v>
      </c>
      <c r="M63" s="126">
        <v>179167</v>
      </c>
      <c r="N63" s="127">
        <v>76648</v>
      </c>
      <c r="O63" s="127">
        <v>246547</v>
      </c>
      <c r="P63" s="128">
        <v>124240</v>
      </c>
      <c r="Q63" s="128">
        <v>446100</v>
      </c>
      <c r="R63" s="128">
        <v>63796</v>
      </c>
      <c r="S63" s="128">
        <v>196285</v>
      </c>
    </row>
    <row r="64" spans="1:19" ht="30" x14ac:dyDescent="0.25">
      <c r="A64" s="35" t="s">
        <v>107</v>
      </c>
      <c r="B64" s="36">
        <v>3559</v>
      </c>
      <c r="C64" s="36">
        <v>17300</v>
      </c>
      <c r="D64" s="36">
        <v>4434</v>
      </c>
      <c r="E64" s="36">
        <v>19689</v>
      </c>
      <c r="F64" s="36">
        <v>5098</v>
      </c>
      <c r="G64" s="36">
        <v>21655</v>
      </c>
      <c r="H64" s="36">
        <v>5103</v>
      </c>
      <c r="I64" s="36">
        <v>26145</v>
      </c>
      <c r="J64" s="36">
        <v>5601</v>
      </c>
      <c r="K64" s="36">
        <v>28666</v>
      </c>
      <c r="L64" s="36">
        <v>5892</v>
      </c>
      <c r="M64" s="36">
        <v>29584</v>
      </c>
      <c r="N64" s="37">
        <v>6996</v>
      </c>
      <c r="O64" s="37">
        <v>40191</v>
      </c>
      <c r="P64" s="92">
        <v>12311</v>
      </c>
      <c r="Q64" s="92">
        <v>70856</v>
      </c>
      <c r="R64" s="92">
        <v>7468</v>
      </c>
      <c r="S64" s="92">
        <v>37896</v>
      </c>
    </row>
    <row r="65" spans="1:19" x14ac:dyDescent="0.25">
      <c r="A65" s="35" t="s">
        <v>108</v>
      </c>
      <c r="B65" s="36">
        <v>8173</v>
      </c>
      <c r="C65" s="36">
        <v>23896</v>
      </c>
      <c r="D65" s="36">
        <v>9229</v>
      </c>
      <c r="E65" s="36">
        <v>26186</v>
      </c>
      <c r="F65" s="36">
        <v>10757</v>
      </c>
      <c r="G65" s="36">
        <v>32222</v>
      </c>
      <c r="H65" s="36">
        <v>12017</v>
      </c>
      <c r="I65" s="36">
        <v>44585</v>
      </c>
      <c r="J65" s="36">
        <v>12730</v>
      </c>
      <c r="K65" s="36">
        <v>48887</v>
      </c>
      <c r="L65" s="36">
        <v>13585</v>
      </c>
      <c r="M65" s="36">
        <v>51140</v>
      </c>
      <c r="N65" s="37">
        <v>13913</v>
      </c>
      <c r="O65" s="37">
        <v>60670</v>
      </c>
      <c r="P65" s="92">
        <v>27385</v>
      </c>
      <c r="Q65" s="92">
        <v>120869</v>
      </c>
      <c r="R65" s="92">
        <v>16838</v>
      </c>
      <c r="S65" s="92">
        <v>59039</v>
      </c>
    </row>
    <row r="66" spans="1:19" x14ac:dyDescent="0.25">
      <c r="A66" s="35" t="s">
        <v>109</v>
      </c>
      <c r="B66" s="36">
        <v>13117</v>
      </c>
      <c r="C66" s="36">
        <v>52818</v>
      </c>
      <c r="D66" s="36">
        <v>16078</v>
      </c>
      <c r="E66" s="36">
        <v>59912</v>
      </c>
      <c r="F66" s="36">
        <v>14460</v>
      </c>
      <c r="G66" s="36">
        <v>56914</v>
      </c>
      <c r="H66" s="36">
        <v>20552</v>
      </c>
      <c r="I66" s="36">
        <v>107647</v>
      </c>
      <c r="J66" s="36">
        <v>23362</v>
      </c>
      <c r="K66" s="36">
        <v>133160</v>
      </c>
      <c r="L66" s="36">
        <v>18521</v>
      </c>
      <c r="M66" s="36">
        <v>93517</v>
      </c>
      <c r="N66" s="37">
        <v>24336</v>
      </c>
      <c r="O66" s="37">
        <v>120607</v>
      </c>
      <c r="P66" s="92">
        <v>33826</v>
      </c>
      <c r="Q66" s="92">
        <v>179726</v>
      </c>
      <c r="R66" s="92">
        <v>15042</v>
      </c>
      <c r="S66" s="92">
        <v>66641</v>
      </c>
    </row>
    <row r="67" spans="1:19" x14ac:dyDescent="0.25">
      <c r="A67" s="35" t="s">
        <v>110</v>
      </c>
      <c r="B67" s="36">
        <v>2262</v>
      </c>
      <c r="C67" s="36">
        <v>11868</v>
      </c>
      <c r="D67" s="36">
        <v>2174</v>
      </c>
      <c r="E67" s="36">
        <v>15766</v>
      </c>
      <c r="F67" s="36">
        <v>2042</v>
      </c>
      <c r="G67" s="36">
        <v>9726</v>
      </c>
      <c r="H67" s="36">
        <v>2652</v>
      </c>
      <c r="I67" s="36">
        <v>14987</v>
      </c>
      <c r="J67" s="36">
        <v>5364</v>
      </c>
      <c r="K67" s="36">
        <v>46929</v>
      </c>
      <c r="L67" s="36">
        <v>3667</v>
      </c>
      <c r="M67" s="36">
        <v>21816</v>
      </c>
      <c r="N67" s="37">
        <v>4008</v>
      </c>
      <c r="O67" s="37">
        <v>28273</v>
      </c>
      <c r="P67" s="92">
        <v>4662</v>
      </c>
      <c r="Q67" s="92">
        <v>35598</v>
      </c>
      <c r="R67" s="92">
        <v>2223</v>
      </c>
      <c r="S67" s="92">
        <v>11108</v>
      </c>
    </row>
    <row r="68" spans="1:19" ht="30" x14ac:dyDescent="0.25">
      <c r="A68" s="35" t="s">
        <v>111</v>
      </c>
      <c r="B68" s="36">
        <v>6123</v>
      </c>
      <c r="C68" s="36">
        <v>31703</v>
      </c>
      <c r="D68" s="36">
        <v>8702</v>
      </c>
      <c r="E68" s="36">
        <v>39439</v>
      </c>
      <c r="F68" s="36">
        <v>8995</v>
      </c>
      <c r="G68" s="36">
        <v>42906</v>
      </c>
      <c r="H68" s="36">
        <v>10195</v>
      </c>
      <c r="I68" s="36">
        <v>66808</v>
      </c>
      <c r="J68" s="36">
        <v>11091</v>
      </c>
      <c r="K68" s="36">
        <v>76571</v>
      </c>
      <c r="L68" s="36">
        <v>9106</v>
      </c>
      <c r="M68" s="36">
        <v>65358</v>
      </c>
      <c r="N68" s="37">
        <v>10656</v>
      </c>
      <c r="O68" s="37">
        <v>92079</v>
      </c>
      <c r="P68" s="92">
        <v>18051</v>
      </c>
      <c r="Q68" s="92">
        <v>165638</v>
      </c>
      <c r="R68" s="92">
        <v>8478</v>
      </c>
      <c r="S68" s="92">
        <v>69773</v>
      </c>
    </row>
    <row r="69" spans="1:19" ht="30" x14ac:dyDescent="0.25">
      <c r="A69" s="35" t="s">
        <v>112</v>
      </c>
      <c r="B69" s="36">
        <v>25203</v>
      </c>
      <c r="C69" s="36">
        <v>46519</v>
      </c>
      <c r="D69" s="36">
        <v>26957</v>
      </c>
      <c r="E69" s="36">
        <v>46240</v>
      </c>
      <c r="F69" s="36">
        <v>30124</v>
      </c>
      <c r="G69" s="36">
        <v>48069</v>
      </c>
      <c r="H69" s="36">
        <v>30259</v>
      </c>
      <c r="I69" s="36">
        <v>66858</v>
      </c>
      <c r="J69" s="36">
        <v>26084</v>
      </c>
      <c r="K69" s="36">
        <v>82724</v>
      </c>
      <c r="L69" s="36">
        <v>21458</v>
      </c>
      <c r="M69" s="36">
        <v>44381</v>
      </c>
      <c r="N69" s="37">
        <v>23448</v>
      </c>
      <c r="O69" s="37">
        <v>63463</v>
      </c>
      <c r="P69" s="92">
        <v>33383</v>
      </c>
      <c r="Q69" s="92">
        <v>104294</v>
      </c>
      <c r="R69" s="92">
        <v>16674</v>
      </c>
      <c r="S69" s="92">
        <v>45046</v>
      </c>
    </row>
    <row r="70" spans="1:19" x14ac:dyDescent="0.25">
      <c r="A70" s="35" t="s">
        <v>113</v>
      </c>
      <c r="B70" s="36">
        <v>75</v>
      </c>
      <c r="C70" s="36">
        <v>531</v>
      </c>
      <c r="D70" s="36">
        <v>71</v>
      </c>
      <c r="E70" s="36">
        <v>293</v>
      </c>
      <c r="F70" s="36">
        <v>62</v>
      </c>
      <c r="G70" s="36">
        <v>185</v>
      </c>
      <c r="H70" s="36">
        <v>15</v>
      </c>
      <c r="I70" s="36">
        <v>98</v>
      </c>
      <c r="J70" s="36">
        <v>50</v>
      </c>
      <c r="K70" s="36">
        <v>333</v>
      </c>
      <c r="L70" s="36">
        <v>67</v>
      </c>
      <c r="M70" s="36">
        <v>229</v>
      </c>
      <c r="N70" s="37">
        <v>29</v>
      </c>
      <c r="O70" s="37">
        <v>84</v>
      </c>
      <c r="P70" s="92">
        <v>31</v>
      </c>
      <c r="Q70" s="92">
        <v>125</v>
      </c>
      <c r="R70" s="92">
        <v>106</v>
      </c>
      <c r="S70" s="92">
        <v>280</v>
      </c>
    </row>
    <row r="71" spans="1:19" x14ac:dyDescent="0.25">
      <c r="A71" s="35" t="s">
        <v>114</v>
      </c>
      <c r="B71" s="36">
        <v>81536</v>
      </c>
      <c r="C71" s="36">
        <v>374190</v>
      </c>
      <c r="D71" s="36">
        <v>88980</v>
      </c>
      <c r="E71" s="36">
        <v>392700</v>
      </c>
      <c r="F71" s="36">
        <v>102051</v>
      </c>
      <c r="G71" s="36">
        <v>441253</v>
      </c>
      <c r="H71" s="36">
        <v>110526</v>
      </c>
      <c r="I71" s="36">
        <v>494598</v>
      </c>
      <c r="J71" s="36">
        <v>110669</v>
      </c>
      <c r="K71" s="36">
        <v>534039</v>
      </c>
      <c r="L71" s="36">
        <v>116980</v>
      </c>
      <c r="M71" s="36">
        <v>581196</v>
      </c>
      <c r="N71" s="37">
        <v>130371</v>
      </c>
      <c r="O71" s="37">
        <v>757608</v>
      </c>
      <c r="P71" s="92">
        <v>194381</v>
      </c>
      <c r="Q71" s="92">
        <v>1251744</v>
      </c>
      <c r="R71" s="92">
        <v>101653</v>
      </c>
      <c r="S71" s="92">
        <v>583062</v>
      </c>
    </row>
    <row r="72" spans="1:19" x14ac:dyDescent="0.25">
      <c r="A72" s="35" t="s">
        <v>115</v>
      </c>
      <c r="B72" s="36">
        <v>113224</v>
      </c>
      <c r="C72" s="36">
        <v>344963</v>
      </c>
      <c r="D72" s="36">
        <v>128417</v>
      </c>
      <c r="E72" s="36">
        <v>379350</v>
      </c>
      <c r="F72" s="36">
        <v>147417</v>
      </c>
      <c r="G72" s="36">
        <v>413080</v>
      </c>
      <c r="H72" s="36">
        <v>158530</v>
      </c>
      <c r="I72" s="36">
        <v>511426</v>
      </c>
      <c r="J72" s="36">
        <v>169648</v>
      </c>
      <c r="K72" s="36">
        <v>502283</v>
      </c>
      <c r="L72" s="36">
        <v>152579</v>
      </c>
      <c r="M72" s="36">
        <v>426490</v>
      </c>
      <c r="N72" s="37">
        <v>180640</v>
      </c>
      <c r="O72" s="37">
        <v>591072</v>
      </c>
      <c r="P72" s="92">
        <v>269427</v>
      </c>
      <c r="Q72" s="92">
        <v>966985</v>
      </c>
      <c r="R72" s="92">
        <v>144270</v>
      </c>
      <c r="S72" s="92">
        <v>463371</v>
      </c>
    </row>
    <row r="73" spans="1:19" ht="30" x14ac:dyDescent="0.25">
      <c r="A73" s="35" t="s">
        <v>116</v>
      </c>
      <c r="B73" s="36">
        <v>1472</v>
      </c>
      <c r="C73" s="36">
        <v>1945</v>
      </c>
      <c r="D73" s="36">
        <v>2023</v>
      </c>
      <c r="E73" s="36">
        <v>2682</v>
      </c>
      <c r="F73" s="36">
        <v>5467</v>
      </c>
      <c r="G73" s="36">
        <v>5794</v>
      </c>
      <c r="H73" s="36">
        <v>5720</v>
      </c>
      <c r="I73" s="36">
        <v>7303</v>
      </c>
      <c r="J73" s="36">
        <v>4510</v>
      </c>
      <c r="K73" s="36">
        <v>5233</v>
      </c>
      <c r="L73" s="36">
        <v>3701</v>
      </c>
      <c r="M73" s="36">
        <v>4115</v>
      </c>
      <c r="N73" s="37">
        <v>5565</v>
      </c>
      <c r="O73" s="37">
        <v>7958</v>
      </c>
      <c r="P73" s="92">
        <v>6627</v>
      </c>
      <c r="Q73" s="92">
        <v>9810</v>
      </c>
      <c r="R73" s="92">
        <v>2867</v>
      </c>
      <c r="S73" s="92">
        <v>3697</v>
      </c>
    </row>
    <row r="74" spans="1:19" x14ac:dyDescent="0.25">
      <c r="A74" s="35" t="s">
        <v>117</v>
      </c>
      <c r="B74" s="36">
        <v>1364</v>
      </c>
      <c r="C74" s="36">
        <v>20523</v>
      </c>
      <c r="D74" s="36">
        <v>1404</v>
      </c>
      <c r="E74" s="36">
        <v>22737</v>
      </c>
      <c r="F74" s="36">
        <v>1707</v>
      </c>
      <c r="G74" s="36">
        <v>26607</v>
      </c>
      <c r="H74" s="36">
        <v>4475</v>
      </c>
      <c r="I74" s="36">
        <v>46284</v>
      </c>
      <c r="J74" s="36">
        <v>4524</v>
      </c>
      <c r="K74" s="36">
        <v>64023</v>
      </c>
      <c r="L74" s="36">
        <v>3643</v>
      </c>
      <c r="M74" s="36">
        <v>63587</v>
      </c>
      <c r="N74" s="37">
        <v>6936</v>
      </c>
      <c r="O74" s="37">
        <v>81370</v>
      </c>
      <c r="P74" s="92">
        <v>6394</v>
      </c>
      <c r="Q74" s="92">
        <v>113241</v>
      </c>
      <c r="R74" s="92">
        <v>2355</v>
      </c>
      <c r="S74" s="92">
        <v>43792</v>
      </c>
    </row>
    <row r="75" spans="1:19" x14ac:dyDescent="0.25">
      <c r="A75" s="35" t="s">
        <v>118</v>
      </c>
      <c r="B75" s="36">
        <v>36</v>
      </c>
      <c r="C75" s="36">
        <v>354</v>
      </c>
      <c r="D75" s="36">
        <v>31</v>
      </c>
      <c r="E75" s="36">
        <v>265</v>
      </c>
      <c r="F75" s="36">
        <v>46</v>
      </c>
      <c r="G75" s="36">
        <v>529</v>
      </c>
      <c r="H75" s="36">
        <v>63</v>
      </c>
      <c r="I75" s="36">
        <v>789</v>
      </c>
      <c r="J75" s="36">
        <v>71</v>
      </c>
      <c r="K75" s="36">
        <v>1185</v>
      </c>
      <c r="L75" s="36">
        <v>83</v>
      </c>
      <c r="M75" s="36">
        <v>759</v>
      </c>
      <c r="N75" s="37">
        <v>74</v>
      </c>
      <c r="O75" s="37">
        <v>1043</v>
      </c>
      <c r="P75" s="92">
        <v>123</v>
      </c>
      <c r="Q75" s="92">
        <v>2088</v>
      </c>
      <c r="R75" s="92">
        <v>54</v>
      </c>
      <c r="S75" s="92">
        <v>863</v>
      </c>
    </row>
    <row r="76" spans="1:19" x14ac:dyDescent="0.25">
      <c r="A76" s="35" t="s">
        <v>119</v>
      </c>
      <c r="B76" s="36">
        <v>27101</v>
      </c>
      <c r="C76" s="36">
        <v>79537</v>
      </c>
      <c r="D76" s="36">
        <v>28359</v>
      </c>
      <c r="E76" s="36">
        <v>79492</v>
      </c>
      <c r="F76" s="36">
        <v>31110</v>
      </c>
      <c r="G76" s="36">
        <v>87129</v>
      </c>
      <c r="H76" s="36">
        <v>29007</v>
      </c>
      <c r="I76" s="36">
        <v>107344</v>
      </c>
      <c r="J76" s="36">
        <v>25347</v>
      </c>
      <c r="K76" s="36">
        <v>107786</v>
      </c>
      <c r="L76" s="36">
        <v>30271</v>
      </c>
      <c r="M76" s="36">
        <v>118294</v>
      </c>
      <c r="N76" s="37">
        <v>35087</v>
      </c>
      <c r="O76" s="37">
        <v>143435</v>
      </c>
      <c r="P76" s="92">
        <v>61969</v>
      </c>
      <c r="Q76" s="92">
        <v>297500</v>
      </c>
      <c r="R76" s="92">
        <v>32417</v>
      </c>
      <c r="S76" s="92">
        <v>150126</v>
      </c>
    </row>
    <row r="77" spans="1:19" x14ac:dyDescent="0.25">
      <c r="A77" s="35" t="s">
        <v>120</v>
      </c>
      <c r="B77" s="36">
        <v>1489</v>
      </c>
      <c r="C77" s="36">
        <v>3463</v>
      </c>
      <c r="D77" s="36">
        <v>2076</v>
      </c>
      <c r="E77" s="36">
        <v>4753</v>
      </c>
      <c r="F77" s="36">
        <v>2329</v>
      </c>
      <c r="G77" s="36">
        <v>5725</v>
      </c>
      <c r="H77" s="36">
        <v>3276</v>
      </c>
      <c r="I77" s="36">
        <v>8341</v>
      </c>
      <c r="J77" s="36">
        <v>4169</v>
      </c>
      <c r="K77" s="36">
        <v>11467</v>
      </c>
      <c r="L77" s="36">
        <v>4982</v>
      </c>
      <c r="M77" s="36">
        <v>10894</v>
      </c>
      <c r="N77" s="37">
        <v>3053</v>
      </c>
      <c r="O77" s="37">
        <v>8471</v>
      </c>
      <c r="P77" s="92">
        <v>5007</v>
      </c>
      <c r="Q77" s="92">
        <v>13502</v>
      </c>
      <c r="R77" s="92">
        <v>4227</v>
      </c>
      <c r="S77" s="92">
        <v>9006</v>
      </c>
    </row>
    <row r="78" spans="1:19" x14ac:dyDescent="0.25">
      <c r="A78" s="35" t="s">
        <v>121</v>
      </c>
      <c r="B78" s="36">
        <v>10159</v>
      </c>
      <c r="C78" s="36">
        <v>22693</v>
      </c>
      <c r="D78" s="36">
        <v>12711</v>
      </c>
      <c r="E78" s="36">
        <v>24977</v>
      </c>
      <c r="F78" s="36">
        <v>13735</v>
      </c>
      <c r="G78" s="36">
        <v>26227</v>
      </c>
      <c r="H78" s="36">
        <v>13621</v>
      </c>
      <c r="I78" s="36">
        <v>31196</v>
      </c>
      <c r="J78" s="36">
        <v>15218</v>
      </c>
      <c r="K78" s="36">
        <v>34504</v>
      </c>
      <c r="L78" s="36">
        <v>17473</v>
      </c>
      <c r="M78" s="36">
        <v>34086</v>
      </c>
      <c r="N78" s="37">
        <v>17930</v>
      </c>
      <c r="O78" s="37">
        <v>38503</v>
      </c>
      <c r="P78" s="92">
        <v>33163</v>
      </c>
      <c r="Q78" s="92">
        <v>76385</v>
      </c>
      <c r="R78" s="92">
        <v>17060</v>
      </c>
      <c r="S78" s="92">
        <v>35585</v>
      </c>
    </row>
    <row r="79" spans="1:19" x14ac:dyDescent="0.25">
      <c r="A79" s="35" t="s">
        <v>122</v>
      </c>
      <c r="B79" s="36">
        <v>25826</v>
      </c>
      <c r="C79" s="36">
        <v>25522</v>
      </c>
      <c r="D79" s="36">
        <v>27236</v>
      </c>
      <c r="E79" s="36">
        <v>30609</v>
      </c>
      <c r="F79" s="36">
        <v>40345</v>
      </c>
      <c r="G79" s="36">
        <v>39484</v>
      </c>
      <c r="H79" s="36">
        <v>46160</v>
      </c>
      <c r="I79" s="36">
        <v>41048</v>
      </c>
      <c r="J79" s="36">
        <v>43507</v>
      </c>
      <c r="K79" s="36">
        <v>40311</v>
      </c>
      <c r="L79" s="36">
        <v>48262</v>
      </c>
      <c r="M79" s="36">
        <v>45768</v>
      </c>
      <c r="N79" s="37">
        <v>50868</v>
      </c>
      <c r="O79" s="37">
        <v>55131</v>
      </c>
      <c r="P79" s="99">
        <v>98828</v>
      </c>
      <c r="Q79" s="99">
        <v>114401</v>
      </c>
      <c r="R79" s="99">
        <v>57154</v>
      </c>
      <c r="S79" s="99">
        <v>66456</v>
      </c>
    </row>
    <row r="80" spans="1:19" x14ac:dyDescent="0.25">
      <c r="A80" s="39" t="s">
        <v>59</v>
      </c>
      <c r="B80" s="41">
        <f t="shared" ref="B80:C80" si="8">SUM(B63:B79)</f>
        <v>376046</v>
      </c>
      <c r="C80" s="41">
        <f t="shared" si="8"/>
        <v>1219795</v>
      </c>
      <c r="D80" s="41">
        <f>SUM(D63:D79)</f>
        <v>419272</v>
      </c>
      <c r="E80" s="41">
        <f t="shared" ref="E80:R80" si="9">SUM(E63:E79)</f>
        <v>1307546</v>
      </c>
      <c r="F80" s="41">
        <f t="shared" si="9"/>
        <v>485741</v>
      </c>
      <c r="G80" s="41">
        <f t="shared" si="9"/>
        <v>1439290</v>
      </c>
      <c r="H80" s="41">
        <f t="shared" si="9"/>
        <v>525170</v>
      </c>
      <c r="I80" s="41">
        <f t="shared" si="9"/>
        <v>1800681</v>
      </c>
      <c r="J80" s="41">
        <f t="shared" si="9"/>
        <v>530297</v>
      </c>
      <c r="K80" s="41">
        <f t="shared" si="9"/>
        <v>1928414</v>
      </c>
      <c r="L80" s="41">
        <f t="shared" si="9"/>
        <v>514395</v>
      </c>
      <c r="M80" s="41">
        <f t="shared" si="9"/>
        <v>1770381</v>
      </c>
      <c r="N80" s="41">
        <f t="shared" si="9"/>
        <v>590558</v>
      </c>
      <c r="O80" s="41">
        <f t="shared" si="9"/>
        <v>2336505</v>
      </c>
      <c r="P80" s="41">
        <f t="shared" si="9"/>
        <v>929808</v>
      </c>
      <c r="Q80" s="41">
        <f t="shared" si="9"/>
        <v>3968862</v>
      </c>
      <c r="R80" s="41">
        <f t="shared" si="9"/>
        <v>492682</v>
      </c>
      <c r="S80" s="41">
        <f>SUM(S63:S79)</f>
        <v>1842026</v>
      </c>
    </row>
    <row r="81" spans="1:15" x14ac:dyDescent="0.25">
      <c r="A81" s="181" t="s">
        <v>40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</row>
  </sheetData>
  <mergeCells count="18">
    <mergeCell ref="A1:S1"/>
    <mergeCell ref="A11:S11"/>
    <mergeCell ref="A22:S22"/>
    <mergeCell ref="A2:S2"/>
    <mergeCell ref="A45:S45"/>
    <mergeCell ref="A81:O81"/>
    <mergeCell ref="A62:S62"/>
    <mergeCell ref="A6:S6"/>
    <mergeCell ref="P3:Q3"/>
    <mergeCell ref="L3:M3"/>
    <mergeCell ref="N3:O3"/>
    <mergeCell ref="R3:S3"/>
    <mergeCell ref="A3:A4"/>
    <mergeCell ref="B3:C3"/>
    <mergeCell ref="D3:E3"/>
    <mergeCell ref="F3:G3"/>
    <mergeCell ref="H3:I3"/>
    <mergeCell ref="J3:K3"/>
  </mergeCells>
  <pageMargins left="0.70866141732283472" right="0.31496062992125984" top="0.74803149606299213" bottom="0.74803149606299213" header="0.31496062992125984" footer="0.31496062992125984"/>
  <pageSetup scale="83" fitToHeight="0" orientation="landscape" r:id="rId1"/>
  <rowBreaks count="2" manualBreakCount="2">
    <brk id="21" max="16383" man="1"/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S81"/>
  <sheetViews>
    <sheetView view="pageBreakPreview" topLeftCell="A33" zoomScaleNormal="100" zoomScaleSheetLayoutView="100" workbookViewId="0">
      <selection activeCell="AD33" sqref="AD33"/>
    </sheetView>
  </sheetViews>
  <sheetFormatPr defaultRowHeight="15" x14ac:dyDescent="0.25"/>
  <cols>
    <col min="1" max="1" width="34.28515625" bestFit="1" customWidth="1"/>
    <col min="2" max="2" width="8" hidden="1" customWidth="1"/>
    <col min="3" max="3" width="7" hidden="1" customWidth="1"/>
    <col min="4" max="4" width="8" bestFit="1" customWidth="1"/>
    <col min="5" max="5" width="7" bestFit="1" customWidth="1"/>
    <col min="6" max="17" width="8" bestFit="1" customWidth="1"/>
  </cols>
  <sheetData>
    <row r="1" spans="1:19" ht="15" customHeight="1" x14ac:dyDescent="0.25">
      <c r="A1" s="160" t="s">
        <v>398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x14ac:dyDescent="0.25">
      <c r="A2" s="202" t="s">
        <v>52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19" x14ac:dyDescent="0.25">
      <c r="A3" s="198" t="s">
        <v>53</v>
      </c>
      <c r="B3" s="199" t="s">
        <v>2</v>
      </c>
      <c r="C3" s="200"/>
      <c r="D3" s="199" t="s">
        <v>3</v>
      </c>
      <c r="E3" s="200"/>
      <c r="F3" s="199" t="s">
        <v>4</v>
      </c>
      <c r="G3" s="200"/>
      <c r="H3" s="199" t="s">
        <v>5</v>
      </c>
      <c r="I3" s="200"/>
      <c r="J3" s="199" t="s">
        <v>29</v>
      </c>
      <c r="K3" s="200"/>
      <c r="L3" s="198" t="s">
        <v>30</v>
      </c>
      <c r="M3" s="198"/>
      <c r="N3" s="198" t="s">
        <v>32</v>
      </c>
      <c r="O3" s="198"/>
      <c r="P3" s="198" t="s">
        <v>345</v>
      </c>
      <c r="Q3" s="198"/>
      <c r="R3" s="198" t="s">
        <v>390</v>
      </c>
      <c r="S3" s="198"/>
    </row>
    <row r="4" spans="1:19" x14ac:dyDescent="0.25">
      <c r="A4" s="198"/>
      <c r="B4" s="34" t="s">
        <v>54</v>
      </c>
      <c r="C4" s="34" t="s">
        <v>55</v>
      </c>
      <c r="D4" s="34" t="s">
        <v>54</v>
      </c>
      <c r="E4" s="34" t="s">
        <v>55</v>
      </c>
      <c r="F4" s="34" t="s">
        <v>54</v>
      </c>
      <c r="G4" s="34" t="s">
        <v>55</v>
      </c>
      <c r="H4" s="34" t="s">
        <v>54</v>
      </c>
      <c r="I4" s="34" t="s">
        <v>55</v>
      </c>
      <c r="J4" s="34" t="s">
        <v>54</v>
      </c>
      <c r="K4" s="34" t="s">
        <v>55</v>
      </c>
      <c r="L4" s="34" t="s">
        <v>54</v>
      </c>
      <c r="M4" s="34" t="s">
        <v>55</v>
      </c>
      <c r="N4" s="34" t="s">
        <v>54</v>
      </c>
      <c r="O4" s="34" t="s">
        <v>55</v>
      </c>
      <c r="P4" s="34" t="s">
        <v>54</v>
      </c>
      <c r="Q4" s="34" t="s">
        <v>55</v>
      </c>
      <c r="R4" s="34" t="s">
        <v>54</v>
      </c>
      <c r="S4" s="34" t="s">
        <v>55</v>
      </c>
    </row>
    <row r="5" spans="1:19" x14ac:dyDescent="0.25">
      <c r="A5" s="91">
        <v>1</v>
      </c>
      <c r="B5" s="91">
        <v>4</v>
      </c>
      <c r="C5" s="91">
        <v>5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x14ac:dyDescent="0.25">
      <c r="A6" s="196" t="s">
        <v>45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1:19" x14ac:dyDescent="0.25">
      <c r="A7" s="125" t="s">
        <v>56</v>
      </c>
      <c r="B7" s="126">
        <v>633263</v>
      </c>
      <c r="C7" s="126">
        <v>101707</v>
      </c>
      <c r="D7" s="126">
        <v>695307</v>
      </c>
      <c r="E7" s="126">
        <v>102490</v>
      </c>
      <c r="F7" s="126">
        <v>772622</v>
      </c>
      <c r="G7" s="126">
        <v>111757</v>
      </c>
      <c r="H7" s="126">
        <v>840591</v>
      </c>
      <c r="I7" s="126">
        <v>144900</v>
      </c>
      <c r="J7" s="126">
        <v>847704</v>
      </c>
      <c r="K7" s="126">
        <v>152515</v>
      </c>
      <c r="L7" s="126">
        <v>719731</v>
      </c>
      <c r="M7" s="126">
        <v>114804</v>
      </c>
      <c r="N7" s="129">
        <v>563140</v>
      </c>
      <c r="O7" s="129">
        <v>97002</v>
      </c>
      <c r="P7" s="128">
        <v>577480</v>
      </c>
      <c r="Q7" s="128">
        <v>195359</v>
      </c>
      <c r="R7" s="128">
        <v>1041138</v>
      </c>
      <c r="S7" s="128">
        <v>251975</v>
      </c>
    </row>
    <row r="8" spans="1:19" x14ac:dyDescent="0.25">
      <c r="A8" s="35" t="s">
        <v>57</v>
      </c>
      <c r="B8" s="36">
        <v>484133</v>
      </c>
      <c r="C8" s="36">
        <v>116303</v>
      </c>
      <c r="D8" s="36">
        <v>425795</v>
      </c>
      <c r="E8" s="36">
        <v>112391</v>
      </c>
      <c r="F8" s="36">
        <v>421298</v>
      </c>
      <c r="G8" s="36">
        <v>153382</v>
      </c>
      <c r="H8" s="36">
        <v>208267</v>
      </c>
      <c r="I8" s="36">
        <v>79927</v>
      </c>
      <c r="J8" s="36">
        <v>309345</v>
      </c>
      <c r="K8" s="36">
        <v>87982</v>
      </c>
      <c r="L8" s="36">
        <v>248057</v>
      </c>
      <c r="M8" s="36">
        <v>55495</v>
      </c>
      <c r="N8" s="38">
        <v>203275</v>
      </c>
      <c r="O8" s="38">
        <v>77347</v>
      </c>
      <c r="P8" s="92">
        <v>135823</v>
      </c>
      <c r="Q8" s="92">
        <v>74227</v>
      </c>
      <c r="R8" s="92">
        <v>221353</v>
      </c>
      <c r="S8" s="92">
        <v>77453</v>
      </c>
    </row>
    <row r="9" spans="1:19" x14ac:dyDescent="0.25">
      <c r="A9" s="35" t="s">
        <v>58</v>
      </c>
      <c r="B9" s="36">
        <v>482</v>
      </c>
      <c r="C9" s="36">
        <v>189</v>
      </c>
      <c r="D9" s="36">
        <v>35</v>
      </c>
      <c r="E9" s="36">
        <v>170</v>
      </c>
      <c r="F9" s="36">
        <v>58</v>
      </c>
      <c r="G9" s="36">
        <v>208</v>
      </c>
      <c r="H9" s="36">
        <v>266</v>
      </c>
      <c r="I9" s="36">
        <v>696</v>
      </c>
      <c r="J9" s="36">
        <v>81</v>
      </c>
      <c r="K9" s="36">
        <v>255</v>
      </c>
      <c r="L9" s="36">
        <v>39</v>
      </c>
      <c r="M9" s="36">
        <v>200</v>
      </c>
      <c r="N9" s="38">
        <v>149</v>
      </c>
      <c r="O9" s="38">
        <v>383</v>
      </c>
      <c r="P9" s="92">
        <v>64</v>
      </c>
      <c r="Q9" s="92">
        <v>412</v>
      </c>
      <c r="R9" s="92">
        <v>13</v>
      </c>
      <c r="S9" s="92">
        <v>136</v>
      </c>
    </row>
    <row r="10" spans="1:19" x14ac:dyDescent="0.25">
      <c r="A10" s="39" t="s">
        <v>59</v>
      </c>
      <c r="B10" s="40">
        <f t="shared" ref="B10:P10" si="0">SUM(B7:B9)</f>
        <v>1117878</v>
      </c>
      <c r="C10" s="40">
        <f t="shared" si="0"/>
        <v>218199</v>
      </c>
      <c r="D10" s="40">
        <f>SUM(D7:D9)</f>
        <v>1121137</v>
      </c>
      <c r="E10" s="40">
        <f t="shared" si="0"/>
        <v>215051</v>
      </c>
      <c r="F10" s="40">
        <f t="shared" si="0"/>
        <v>1193978</v>
      </c>
      <c r="G10" s="40">
        <f t="shared" si="0"/>
        <v>265347</v>
      </c>
      <c r="H10" s="40">
        <f t="shared" si="0"/>
        <v>1049124</v>
      </c>
      <c r="I10" s="40">
        <f t="shared" si="0"/>
        <v>225523</v>
      </c>
      <c r="J10" s="40">
        <f t="shared" si="0"/>
        <v>1157130</v>
      </c>
      <c r="K10" s="40">
        <f t="shared" si="0"/>
        <v>240752</v>
      </c>
      <c r="L10" s="40">
        <f t="shared" si="0"/>
        <v>967827</v>
      </c>
      <c r="M10" s="40">
        <f t="shared" si="0"/>
        <v>170499</v>
      </c>
      <c r="N10" s="40">
        <f t="shared" si="0"/>
        <v>766564</v>
      </c>
      <c r="O10" s="40">
        <f t="shared" si="0"/>
        <v>174732</v>
      </c>
      <c r="P10" s="40">
        <f t="shared" si="0"/>
        <v>713367</v>
      </c>
      <c r="Q10" s="40">
        <f>SUM(Q7:Q9)</f>
        <v>269998</v>
      </c>
      <c r="R10" s="40">
        <f>SUM(R7:R9)</f>
        <v>1262504</v>
      </c>
      <c r="S10" s="40">
        <f>SUM(S7:S9)</f>
        <v>329564</v>
      </c>
    </row>
    <row r="11" spans="1:19" x14ac:dyDescent="0.25">
      <c r="A11" s="203" t="s">
        <v>8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spans="1:19" x14ac:dyDescent="0.25">
      <c r="A12" s="35" t="s">
        <v>60</v>
      </c>
      <c r="B12" s="36">
        <v>27258</v>
      </c>
      <c r="C12" s="36">
        <v>18102</v>
      </c>
      <c r="D12" s="36">
        <v>46564</v>
      </c>
      <c r="E12" s="36">
        <v>26437</v>
      </c>
      <c r="F12" s="36">
        <v>49758</v>
      </c>
      <c r="G12" s="36">
        <v>29075</v>
      </c>
      <c r="H12" s="36">
        <v>62374</v>
      </c>
      <c r="I12" s="36">
        <v>56075</v>
      </c>
      <c r="J12" s="36">
        <v>40362</v>
      </c>
      <c r="K12" s="36">
        <v>37910</v>
      </c>
      <c r="L12" s="36">
        <v>61224</v>
      </c>
      <c r="M12" s="36">
        <v>48059</v>
      </c>
      <c r="N12" s="38">
        <v>74347</v>
      </c>
      <c r="O12" s="38">
        <v>52878</v>
      </c>
      <c r="P12" s="92">
        <v>54655</v>
      </c>
      <c r="Q12" s="92">
        <v>56217</v>
      </c>
      <c r="R12" s="92">
        <v>54863</v>
      </c>
      <c r="S12" s="92">
        <v>51207</v>
      </c>
    </row>
    <row r="13" spans="1:19" x14ac:dyDescent="0.25">
      <c r="A13" s="35" t="s">
        <v>61</v>
      </c>
      <c r="B13" s="36">
        <v>61935</v>
      </c>
      <c r="C13" s="36">
        <v>25429</v>
      </c>
      <c r="D13" s="36">
        <v>55692</v>
      </c>
      <c r="E13" s="36">
        <v>23652</v>
      </c>
      <c r="F13" s="36">
        <v>55651</v>
      </c>
      <c r="G13" s="36">
        <v>23941</v>
      </c>
      <c r="H13" s="36">
        <v>45321</v>
      </c>
      <c r="I13" s="36">
        <v>21554</v>
      </c>
      <c r="J13" s="36">
        <v>31218</v>
      </c>
      <c r="K13" s="36">
        <v>14507</v>
      </c>
      <c r="L13" s="36">
        <v>32666</v>
      </c>
      <c r="M13" s="36">
        <v>17749</v>
      </c>
      <c r="N13" s="38">
        <v>22008</v>
      </c>
      <c r="O13" s="38">
        <v>15761</v>
      </c>
      <c r="P13" s="92">
        <v>22133</v>
      </c>
      <c r="Q13" s="92">
        <v>17150</v>
      </c>
      <c r="R13" s="92">
        <v>25223</v>
      </c>
      <c r="S13" s="92">
        <v>13347</v>
      </c>
    </row>
    <row r="14" spans="1:19" x14ac:dyDescent="0.25">
      <c r="A14" s="35" t="s">
        <v>62</v>
      </c>
      <c r="B14" s="36">
        <v>124059</v>
      </c>
      <c r="C14" s="36">
        <v>83401</v>
      </c>
      <c r="D14" s="36">
        <v>128740</v>
      </c>
      <c r="E14" s="36">
        <v>82424</v>
      </c>
      <c r="F14" s="36">
        <v>186224</v>
      </c>
      <c r="G14" s="36">
        <v>143618</v>
      </c>
      <c r="H14" s="36">
        <v>278531</v>
      </c>
      <c r="I14" s="36">
        <v>249368</v>
      </c>
      <c r="J14" s="36">
        <v>197491</v>
      </c>
      <c r="K14" s="36">
        <v>153367</v>
      </c>
      <c r="L14" s="36">
        <v>190469</v>
      </c>
      <c r="M14" s="36">
        <v>127583</v>
      </c>
      <c r="N14" s="38">
        <v>156331</v>
      </c>
      <c r="O14" s="38">
        <v>155878</v>
      </c>
      <c r="P14" s="92">
        <v>126675</v>
      </c>
      <c r="Q14" s="92">
        <v>165212</v>
      </c>
      <c r="R14" s="92">
        <v>156731</v>
      </c>
      <c r="S14" s="92">
        <v>170990</v>
      </c>
    </row>
    <row r="15" spans="1:19" x14ac:dyDescent="0.25">
      <c r="A15" s="35" t="s">
        <v>63</v>
      </c>
      <c r="B15" s="36">
        <v>3160</v>
      </c>
      <c r="C15" s="36">
        <v>2026</v>
      </c>
      <c r="D15" s="36">
        <v>100</v>
      </c>
      <c r="E15" s="36">
        <v>61</v>
      </c>
      <c r="F15" s="36">
        <v>29</v>
      </c>
      <c r="G15" s="36">
        <v>22</v>
      </c>
      <c r="H15" s="36">
        <v>128</v>
      </c>
      <c r="I15" s="36">
        <v>272</v>
      </c>
      <c r="J15" s="36">
        <v>55</v>
      </c>
      <c r="K15" s="36">
        <v>119</v>
      </c>
      <c r="L15" s="36">
        <v>909</v>
      </c>
      <c r="M15" s="36">
        <v>884</v>
      </c>
      <c r="N15" s="38">
        <v>0</v>
      </c>
      <c r="O15" s="38">
        <v>9</v>
      </c>
      <c r="P15" s="92">
        <v>0</v>
      </c>
      <c r="Q15" s="92">
        <v>2</v>
      </c>
      <c r="R15" s="92">
        <v>173</v>
      </c>
      <c r="S15" s="92">
        <v>10</v>
      </c>
    </row>
    <row r="16" spans="1:19" x14ac:dyDescent="0.25">
      <c r="A16" s="35" t="s">
        <v>64</v>
      </c>
      <c r="B16" s="36">
        <v>17298</v>
      </c>
      <c r="C16" s="36">
        <v>6400</v>
      </c>
      <c r="D16" s="36">
        <v>7447</v>
      </c>
      <c r="E16" s="36">
        <v>2907</v>
      </c>
      <c r="F16" s="36">
        <v>8822</v>
      </c>
      <c r="G16" s="36">
        <v>3041</v>
      </c>
      <c r="H16" s="36">
        <v>14240</v>
      </c>
      <c r="I16" s="36">
        <v>5884</v>
      </c>
      <c r="J16" s="36">
        <v>24082</v>
      </c>
      <c r="K16" s="36">
        <v>11254</v>
      </c>
      <c r="L16" s="36">
        <v>11589</v>
      </c>
      <c r="M16" s="36">
        <v>5118</v>
      </c>
      <c r="N16" s="38">
        <v>16655</v>
      </c>
      <c r="O16" s="38">
        <v>6822</v>
      </c>
      <c r="P16" s="92">
        <v>21823</v>
      </c>
      <c r="Q16" s="92">
        <v>14720</v>
      </c>
      <c r="R16" s="92">
        <v>20338</v>
      </c>
      <c r="S16" s="92">
        <v>16634</v>
      </c>
    </row>
    <row r="17" spans="1:19" x14ac:dyDescent="0.25">
      <c r="A17" s="35" t="s">
        <v>65</v>
      </c>
      <c r="B17" s="36">
        <v>16421</v>
      </c>
      <c r="C17" s="36">
        <v>25709</v>
      </c>
      <c r="D17" s="36">
        <v>13901</v>
      </c>
      <c r="E17" s="36">
        <v>22943</v>
      </c>
      <c r="F17" s="36">
        <v>13701</v>
      </c>
      <c r="G17" s="36">
        <v>24771</v>
      </c>
      <c r="H17" s="36">
        <v>14546</v>
      </c>
      <c r="I17" s="36">
        <v>28686</v>
      </c>
      <c r="J17" s="36">
        <v>16416</v>
      </c>
      <c r="K17" s="36">
        <v>30825</v>
      </c>
      <c r="L17" s="36">
        <v>13389</v>
      </c>
      <c r="M17" s="36">
        <v>25107</v>
      </c>
      <c r="N17" s="38">
        <v>15134</v>
      </c>
      <c r="O17" s="38">
        <v>36230</v>
      </c>
      <c r="P17" s="92">
        <v>18505</v>
      </c>
      <c r="Q17" s="92">
        <v>53925</v>
      </c>
      <c r="R17" s="92">
        <v>17584</v>
      </c>
      <c r="S17" s="92">
        <v>47209</v>
      </c>
    </row>
    <row r="18" spans="1:19" x14ac:dyDescent="0.25">
      <c r="A18" s="35" t="s">
        <v>66</v>
      </c>
      <c r="B18" s="36">
        <v>0</v>
      </c>
      <c r="C18" s="36">
        <v>0</v>
      </c>
      <c r="D18" s="36">
        <v>0</v>
      </c>
      <c r="E18" s="36">
        <v>1</v>
      </c>
      <c r="F18" s="36">
        <v>0</v>
      </c>
      <c r="G18" s="36">
        <v>3</v>
      </c>
      <c r="H18" s="36">
        <v>14</v>
      </c>
      <c r="I18" s="36">
        <v>51</v>
      </c>
      <c r="J18" s="36">
        <v>18</v>
      </c>
      <c r="K18" s="36">
        <v>57</v>
      </c>
      <c r="L18" s="36">
        <v>4</v>
      </c>
      <c r="M18" s="36">
        <v>18</v>
      </c>
      <c r="N18" s="38">
        <v>0</v>
      </c>
      <c r="O18" s="38">
        <v>1</v>
      </c>
      <c r="P18" s="92">
        <v>0</v>
      </c>
      <c r="Q18" s="92">
        <v>0</v>
      </c>
      <c r="R18" s="92">
        <v>7</v>
      </c>
      <c r="S18" s="92">
        <v>55</v>
      </c>
    </row>
    <row r="19" spans="1:19" x14ac:dyDescent="0.25">
      <c r="A19" s="35" t="s">
        <v>67</v>
      </c>
      <c r="B19" s="36">
        <v>44084</v>
      </c>
      <c r="C19" s="36">
        <v>11211</v>
      </c>
      <c r="D19" s="36">
        <v>57068</v>
      </c>
      <c r="E19" s="36">
        <v>15910</v>
      </c>
      <c r="F19" s="36">
        <v>68474</v>
      </c>
      <c r="G19" s="36">
        <v>19305</v>
      </c>
      <c r="H19" s="36">
        <v>84261</v>
      </c>
      <c r="I19" s="36">
        <v>36931</v>
      </c>
      <c r="J19" s="36">
        <v>52727</v>
      </c>
      <c r="K19" s="36">
        <v>15858</v>
      </c>
      <c r="L19" s="36">
        <v>22355</v>
      </c>
      <c r="M19" s="36">
        <v>8150</v>
      </c>
      <c r="N19" s="38">
        <v>33475</v>
      </c>
      <c r="O19" s="38">
        <v>11293</v>
      </c>
      <c r="P19" s="92">
        <v>44550</v>
      </c>
      <c r="Q19" s="92">
        <v>14499</v>
      </c>
      <c r="R19" s="92">
        <v>46641</v>
      </c>
      <c r="S19" s="92">
        <v>13624</v>
      </c>
    </row>
    <row r="20" spans="1:19" x14ac:dyDescent="0.25">
      <c r="A20" s="35" t="s">
        <v>68</v>
      </c>
      <c r="B20" s="36">
        <v>715606</v>
      </c>
      <c r="C20" s="36">
        <v>65090</v>
      </c>
      <c r="D20" s="36">
        <v>700559</v>
      </c>
      <c r="E20" s="36">
        <v>60902</v>
      </c>
      <c r="F20" s="36">
        <v>846195</v>
      </c>
      <c r="G20" s="36">
        <v>64587</v>
      </c>
      <c r="H20" s="36">
        <v>1080252</v>
      </c>
      <c r="I20" s="36">
        <v>86942</v>
      </c>
      <c r="J20" s="36">
        <v>1169457</v>
      </c>
      <c r="K20" s="36">
        <v>90705</v>
      </c>
      <c r="L20" s="36">
        <v>855385</v>
      </c>
      <c r="M20" s="36">
        <v>69433</v>
      </c>
      <c r="N20" s="38">
        <v>1027322</v>
      </c>
      <c r="O20" s="38">
        <v>103502</v>
      </c>
      <c r="P20" s="92">
        <v>1063109</v>
      </c>
      <c r="Q20" s="92">
        <v>111870</v>
      </c>
      <c r="R20" s="92">
        <v>620224</v>
      </c>
      <c r="S20" s="92">
        <v>52667</v>
      </c>
    </row>
    <row r="21" spans="1:19" x14ac:dyDescent="0.25">
      <c r="A21" s="39" t="s">
        <v>59</v>
      </c>
      <c r="B21" s="40">
        <f t="shared" ref="B21:R21" si="1">SUM(B12:B20)</f>
        <v>1009821</v>
      </c>
      <c r="C21" s="40">
        <f t="shared" si="1"/>
        <v>237368</v>
      </c>
      <c r="D21" s="40">
        <f t="shared" si="1"/>
        <v>1010071</v>
      </c>
      <c r="E21" s="40">
        <f t="shared" si="1"/>
        <v>235237</v>
      </c>
      <c r="F21" s="40">
        <f t="shared" si="1"/>
        <v>1228854</v>
      </c>
      <c r="G21" s="40">
        <f t="shared" si="1"/>
        <v>308363</v>
      </c>
      <c r="H21" s="40">
        <f t="shared" si="1"/>
        <v>1579667</v>
      </c>
      <c r="I21" s="40">
        <f t="shared" si="1"/>
        <v>485763</v>
      </c>
      <c r="J21" s="40">
        <f t="shared" si="1"/>
        <v>1531826</v>
      </c>
      <c r="K21" s="40">
        <f t="shared" si="1"/>
        <v>354602</v>
      </c>
      <c r="L21" s="40">
        <f t="shared" si="1"/>
        <v>1187990</v>
      </c>
      <c r="M21" s="40">
        <f t="shared" si="1"/>
        <v>302101</v>
      </c>
      <c r="N21" s="40">
        <f t="shared" si="1"/>
        <v>1345272</v>
      </c>
      <c r="O21" s="40">
        <f t="shared" si="1"/>
        <v>382374</v>
      </c>
      <c r="P21" s="40">
        <f t="shared" si="1"/>
        <v>1351450</v>
      </c>
      <c r="Q21" s="40">
        <f t="shared" si="1"/>
        <v>433595</v>
      </c>
      <c r="R21" s="40">
        <f t="shared" si="1"/>
        <v>941784</v>
      </c>
      <c r="S21" s="40">
        <f>SUM(S12:S20)</f>
        <v>365743</v>
      </c>
    </row>
    <row r="22" spans="1:19" x14ac:dyDescent="0.25">
      <c r="A22" s="196" t="s">
        <v>44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</row>
    <row r="23" spans="1:19" x14ac:dyDescent="0.25">
      <c r="A23" s="125" t="s">
        <v>69</v>
      </c>
      <c r="B23" s="126">
        <v>792775</v>
      </c>
      <c r="C23" s="126">
        <v>206305</v>
      </c>
      <c r="D23" s="126">
        <v>847808</v>
      </c>
      <c r="E23" s="126">
        <v>193958</v>
      </c>
      <c r="F23" s="126">
        <v>884515</v>
      </c>
      <c r="G23" s="126">
        <v>290624</v>
      </c>
      <c r="H23" s="126">
        <v>937298</v>
      </c>
      <c r="I23" s="126">
        <v>422360</v>
      </c>
      <c r="J23" s="126">
        <v>926492</v>
      </c>
      <c r="K23" s="126">
        <v>273709</v>
      </c>
      <c r="L23" s="129">
        <v>904345</v>
      </c>
      <c r="M23" s="129">
        <v>275694</v>
      </c>
      <c r="N23" s="129">
        <v>1054823</v>
      </c>
      <c r="O23" s="129">
        <v>778838</v>
      </c>
      <c r="P23" s="128">
        <v>1134506</v>
      </c>
      <c r="Q23" s="128">
        <v>512714</v>
      </c>
      <c r="R23" s="128">
        <v>1112214</v>
      </c>
      <c r="S23" s="128">
        <v>417696</v>
      </c>
    </row>
    <row r="24" spans="1:19" x14ac:dyDescent="0.25">
      <c r="A24" s="35" t="s">
        <v>70</v>
      </c>
      <c r="B24" s="36">
        <v>2918</v>
      </c>
      <c r="C24" s="36">
        <v>1780</v>
      </c>
      <c r="D24" s="36">
        <v>2272</v>
      </c>
      <c r="E24" s="36">
        <v>1118</v>
      </c>
      <c r="F24" s="36">
        <v>4381</v>
      </c>
      <c r="G24" s="36">
        <v>2346</v>
      </c>
      <c r="H24" s="36">
        <v>12275</v>
      </c>
      <c r="I24" s="36">
        <v>9700</v>
      </c>
      <c r="J24" s="36">
        <v>20529</v>
      </c>
      <c r="K24" s="36">
        <v>11716</v>
      </c>
      <c r="L24" s="38">
        <v>18807</v>
      </c>
      <c r="M24" s="38">
        <v>10479</v>
      </c>
      <c r="N24" s="38">
        <v>20896</v>
      </c>
      <c r="O24" s="38">
        <v>22339</v>
      </c>
      <c r="P24" s="92">
        <v>13400</v>
      </c>
      <c r="Q24" s="92">
        <v>10112</v>
      </c>
      <c r="R24" s="92">
        <v>17689</v>
      </c>
      <c r="S24" s="92">
        <v>12671</v>
      </c>
    </row>
    <row r="25" spans="1:19" x14ac:dyDescent="0.25">
      <c r="A25" s="35" t="s">
        <v>71</v>
      </c>
      <c r="B25" s="36">
        <v>138402</v>
      </c>
      <c r="C25" s="36">
        <v>55796</v>
      </c>
      <c r="D25" s="36">
        <v>135887</v>
      </c>
      <c r="E25" s="36">
        <v>63055</v>
      </c>
      <c r="F25" s="36">
        <v>146878</v>
      </c>
      <c r="G25" s="36">
        <v>74975</v>
      </c>
      <c r="H25" s="36">
        <v>116760</v>
      </c>
      <c r="I25" s="36">
        <v>52108</v>
      </c>
      <c r="J25" s="36">
        <v>72402</v>
      </c>
      <c r="K25" s="36">
        <v>28094</v>
      </c>
      <c r="L25" s="38">
        <v>82056</v>
      </c>
      <c r="M25" s="38">
        <v>53673</v>
      </c>
      <c r="N25" s="38">
        <v>118656</v>
      </c>
      <c r="O25" s="38">
        <v>82777</v>
      </c>
      <c r="P25" s="92">
        <v>110027</v>
      </c>
      <c r="Q25" s="92">
        <v>65925</v>
      </c>
      <c r="R25" s="92">
        <v>125368</v>
      </c>
      <c r="S25" s="92">
        <v>91229</v>
      </c>
    </row>
    <row r="26" spans="1:19" x14ac:dyDescent="0.25">
      <c r="A26" s="35" t="s">
        <v>72</v>
      </c>
      <c r="B26" s="36">
        <v>248769</v>
      </c>
      <c r="C26" s="36">
        <v>147715</v>
      </c>
      <c r="D26" s="36">
        <v>282187</v>
      </c>
      <c r="E26" s="36">
        <v>176601</v>
      </c>
      <c r="F26" s="36">
        <v>288572</v>
      </c>
      <c r="G26" s="36">
        <v>202842</v>
      </c>
      <c r="H26" s="36">
        <v>231808</v>
      </c>
      <c r="I26" s="36">
        <v>217710</v>
      </c>
      <c r="J26" s="36">
        <v>144005</v>
      </c>
      <c r="K26" s="36">
        <v>99070</v>
      </c>
      <c r="L26" s="38">
        <v>170993</v>
      </c>
      <c r="M26" s="38">
        <v>89789</v>
      </c>
      <c r="N26" s="38">
        <v>206208</v>
      </c>
      <c r="O26" s="38">
        <v>210164</v>
      </c>
      <c r="P26" s="92">
        <v>218476</v>
      </c>
      <c r="Q26" s="92">
        <v>242182</v>
      </c>
      <c r="R26" s="92">
        <v>238165</v>
      </c>
      <c r="S26" s="92">
        <v>198775</v>
      </c>
    </row>
    <row r="27" spans="1:19" x14ac:dyDescent="0.25">
      <c r="A27" s="35" t="s">
        <v>73</v>
      </c>
      <c r="B27" s="36">
        <v>1711879</v>
      </c>
      <c r="C27" s="36">
        <v>285259</v>
      </c>
      <c r="D27" s="36">
        <v>1637457</v>
      </c>
      <c r="E27" s="36">
        <v>295762</v>
      </c>
      <c r="F27" s="36">
        <v>1783293</v>
      </c>
      <c r="G27" s="36">
        <v>400004</v>
      </c>
      <c r="H27" s="36">
        <v>1986712</v>
      </c>
      <c r="I27" s="36">
        <v>519474</v>
      </c>
      <c r="J27" s="36">
        <v>2286274</v>
      </c>
      <c r="K27" s="36">
        <v>425567</v>
      </c>
      <c r="L27" s="38">
        <v>2219944</v>
      </c>
      <c r="M27" s="38">
        <v>434805</v>
      </c>
      <c r="N27" s="38">
        <v>2397912</v>
      </c>
      <c r="O27" s="38">
        <v>743153</v>
      </c>
      <c r="P27" s="92">
        <v>2815926</v>
      </c>
      <c r="Q27" s="92">
        <v>752424</v>
      </c>
      <c r="R27" s="92">
        <v>3068795</v>
      </c>
      <c r="S27" s="92">
        <v>743116</v>
      </c>
    </row>
    <row r="28" spans="1:19" x14ac:dyDescent="0.25">
      <c r="A28" s="35" t="s">
        <v>74</v>
      </c>
      <c r="B28" s="36">
        <v>66</v>
      </c>
      <c r="C28" s="36">
        <v>42</v>
      </c>
      <c r="D28" s="36">
        <v>84</v>
      </c>
      <c r="E28" s="36">
        <v>248</v>
      </c>
      <c r="F28" s="36">
        <v>46</v>
      </c>
      <c r="G28" s="36">
        <v>44</v>
      </c>
      <c r="H28" s="36">
        <v>22</v>
      </c>
      <c r="I28" s="36">
        <v>13</v>
      </c>
      <c r="J28" s="36">
        <v>5</v>
      </c>
      <c r="K28" s="36">
        <v>111</v>
      </c>
      <c r="L28" s="38">
        <v>6</v>
      </c>
      <c r="M28" s="38">
        <v>148</v>
      </c>
      <c r="N28" s="38">
        <v>8</v>
      </c>
      <c r="O28" s="38">
        <v>194</v>
      </c>
      <c r="P28" s="92">
        <v>6</v>
      </c>
      <c r="Q28" s="92">
        <v>108</v>
      </c>
      <c r="R28" s="92">
        <v>4</v>
      </c>
      <c r="S28" s="92">
        <v>59</v>
      </c>
    </row>
    <row r="29" spans="1:19" x14ac:dyDescent="0.25">
      <c r="A29" s="35" t="s">
        <v>75</v>
      </c>
      <c r="B29" s="36">
        <v>5838</v>
      </c>
      <c r="C29" s="36">
        <v>2733</v>
      </c>
      <c r="D29" s="36">
        <v>14429</v>
      </c>
      <c r="E29" s="36">
        <v>6944</v>
      </c>
      <c r="F29" s="36">
        <v>15384</v>
      </c>
      <c r="G29" s="36">
        <v>8207</v>
      </c>
      <c r="H29" s="36">
        <v>18204</v>
      </c>
      <c r="I29" s="36">
        <v>10721</v>
      </c>
      <c r="J29" s="36">
        <v>15533</v>
      </c>
      <c r="K29" s="36">
        <v>8073</v>
      </c>
      <c r="L29" s="38">
        <v>9866</v>
      </c>
      <c r="M29" s="38">
        <v>5008</v>
      </c>
      <c r="N29" s="38">
        <v>7816</v>
      </c>
      <c r="O29" s="38">
        <v>6361</v>
      </c>
      <c r="P29" s="92">
        <v>3887</v>
      </c>
      <c r="Q29" s="92">
        <v>4235</v>
      </c>
      <c r="R29" s="92">
        <v>304</v>
      </c>
      <c r="S29" s="92">
        <v>275</v>
      </c>
    </row>
    <row r="30" spans="1:19" x14ac:dyDescent="0.25">
      <c r="A30" s="35" t="s">
        <v>76</v>
      </c>
      <c r="B30" s="36">
        <v>75978</v>
      </c>
      <c r="C30" s="36">
        <v>36119</v>
      </c>
      <c r="D30" s="36">
        <v>81681</v>
      </c>
      <c r="E30" s="36">
        <v>39558</v>
      </c>
      <c r="F30" s="36">
        <v>84262</v>
      </c>
      <c r="G30" s="36">
        <v>45489</v>
      </c>
      <c r="H30" s="36">
        <v>95283</v>
      </c>
      <c r="I30" s="36">
        <v>45136</v>
      </c>
      <c r="J30" s="36">
        <v>90958</v>
      </c>
      <c r="K30" s="36">
        <v>38453</v>
      </c>
      <c r="L30" s="38">
        <v>94966</v>
      </c>
      <c r="M30" s="38">
        <v>47550</v>
      </c>
      <c r="N30" s="38">
        <v>99929</v>
      </c>
      <c r="O30" s="38">
        <v>100565</v>
      </c>
      <c r="P30" s="92">
        <v>131440</v>
      </c>
      <c r="Q30" s="92">
        <v>140713</v>
      </c>
      <c r="R30" s="92">
        <v>117653</v>
      </c>
      <c r="S30" s="92">
        <v>79801</v>
      </c>
    </row>
    <row r="31" spans="1:19" x14ac:dyDescent="0.25">
      <c r="A31" s="35" t="s">
        <v>77</v>
      </c>
      <c r="B31" s="36">
        <v>47399</v>
      </c>
      <c r="C31" s="36">
        <v>31392</v>
      </c>
      <c r="D31" s="36">
        <v>50813</v>
      </c>
      <c r="E31" s="36">
        <v>34618</v>
      </c>
      <c r="F31" s="36">
        <v>52627</v>
      </c>
      <c r="G31" s="36">
        <v>42928</v>
      </c>
      <c r="H31" s="36">
        <v>69920</v>
      </c>
      <c r="I31" s="36">
        <v>61694</v>
      </c>
      <c r="J31" s="36">
        <v>66942</v>
      </c>
      <c r="K31" s="36">
        <v>46858</v>
      </c>
      <c r="L31" s="38">
        <v>59533</v>
      </c>
      <c r="M31" s="38">
        <v>46705</v>
      </c>
      <c r="N31" s="38">
        <v>74467</v>
      </c>
      <c r="O31" s="38">
        <v>107691</v>
      </c>
      <c r="P31" s="92">
        <v>82414</v>
      </c>
      <c r="Q31" s="92">
        <v>94533</v>
      </c>
      <c r="R31" s="92">
        <v>87083</v>
      </c>
      <c r="S31" s="92">
        <v>69005</v>
      </c>
    </row>
    <row r="32" spans="1:19" x14ac:dyDescent="0.25">
      <c r="A32" s="35" t="s">
        <v>78</v>
      </c>
      <c r="B32" s="36">
        <v>19486</v>
      </c>
      <c r="C32" s="36">
        <v>21468</v>
      </c>
      <c r="D32" s="36">
        <v>19380</v>
      </c>
      <c r="E32" s="36">
        <v>20690</v>
      </c>
      <c r="F32" s="36">
        <v>17963</v>
      </c>
      <c r="G32" s="36">
        <v>19614</v>
      </c>
      <c r="H32" s="36">
        <v>18407</v>
      </c>
      <c r="I32" s="36">
        <v>23000</v>
      </c>
      <c r="J32" s="36">
        <v>21311</v>
      </c>
      <c r="K32" s="36">
        <v>23116</v>
      </c>
      <c r="L32" s="38">
        <v>13613</v>
      </c>
      <c r="M32" s="38">
        <v>13022</v>
      </c>
      <c r="N32" s="38">
        <v>16340</v>
      </c>
      <c r="O32" s="38">
        <v>25537</v>
      </c>
      <c r="P32" s="92">
        <v>17553</v>
      </c>
      <c r="Q32" s="92">
        <v>25392</v>
      </c>
      <c r="R32" s="92">
        <v>23682</v>
      </c>
      <c r="S32" s="92">
        <v>26745</v>
      </c>
    </row>
    <row r="33" spans="1:19" x14ac:dyDescent="0.25">
      <c r="A33" s="35" t="s">
        <v>79</v>
      </c>
      <c r="B33" s="36">
        <v>38341</v>
      </c>
      <c r="C33" s="36">
        <v>26965</v>
      </c>
      <c r="D33" s="36">
        <v>44650</v>
      </c>
      <c r="E33" s="36">
        <v>29368</v>
      </c>
      <c r="F33" s="36">
        <v>65416</v>
      </c>
      <c r="G33" s="36">
        <v>58924</v>
      </c>
      <c r="H33" s="36">
        <v>88454</v>
      </c>
      <c r="I33" s="36">
        <v>81524</v>
      </c>
      <c r="J33" s="36">
        <v>80946</v>
      </c>
      <c r="K33" s="36">
        <v>53293</v>
      </c>
      <c r="L33" s="38">
        <v>72770</v>
      </c>
      <c r="M33" s="38">
        <v>47402</v>
      </c>
      <c r="N33" s="38">
        <v>92072</v>
      </c>
      <c r="O33" s="38">
        <v>113186</v>
      </c>
      <c r="P33" s="92">
        <v>101437</v>
      </c>
      <c r="Q33" s="92">
        <v>137516</v>
      </c>
      <c r="R33" s="92">
        <v>148740</v>
      </c>
      <c r="S33" s="92">
        <v>182205</v>
      </c>
    </row>
    <row r="34" spans="1:19" x14ac:dyDescent="0.25">
      <c r="A34" s="35" t="s">
        <v>80</v>
      </c>
      <c r="B34" s="36">
        <v>608</v>
      </c>
      <c r="C34" s="36">
        <v>364</v>
      </c>
      <c r="D34" s="36">
        <v>258</v>
      </c>
      <c r="E34" s="36">
        <v>223</v>
      </c>
      <c r="F34" s="36">
        <v>519</v>
      </c>
      <c r="G34" s="36">
        <v>429</v>
      </c>
      <c r="H34" s="36">
        <v>1413</v>
      </c>
      <c r="I34" s="36">
        <v>1089</v>
      </c>
      <c r="J34" s="36">
        <v>2404</v>
      </c>
      <c r="K34" s="36">
        <v>2122</v>
      </c>
      <c r="L34" s="38">
        <v>2469</v>
      </c>
      <c r="M34" s="38">
        <v>2111</v>
      </c>
      <c r="N34" s="38">
        <v>1905</v>
      </c>
      <c r="O34" s="38">
        <v>2163</v>
      </c>
      <c r="P34" s="92">
        <v>1406</v>
      </c>
      <c r="Q34" s="92">
        <v>1720</v>
      </c>
      <c r="R34" s="92">
        <v>0</v>
      </c>
      <c r="S34" s="92">
        <v>3</v>
      </c>
    </row>
    <row r="35" spans="1:19" x14ac:dyDescent="0.25">
      <c r="A35" s="35" t="s">
        <v>81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2</v>
      </c>
      <c r="K35" s="36">
        <v>4</v>
      </c>
      <c r="L35" s="38">
        <v>0</v>
      </c>
      <c r="M35" s="38">
        <v>0</v>
      </c>
      <c r="N35" s="38">
        <v>0</v>
      </c>
      <c r="O35" s="38">
        <v>0</v>
      </c>
      <c r="P35" s="92">
        <v>0</v>
      </c>
      <c r="Q35" s="92">
        <v>0</v>
      </c>
      <c r="R35" s="92">
        <v>0</v>
      </c>
      <c r="S35" s="92">
        <v>0</v>
      </c>
    </row>
    <row r="36" spans="1:19" x14ac:dyDescent="0.25">
      <c r="A36" s="35" t="s">
        <v>82</v>
      </c>
      <c r="B36" s="36">
        <v>237</v>
      </c>
      <c r="C36" s="36">
        <v>192</v>
      </c>
      <c r="D36" s="36">
        <v>839</v>
      </c>
      <c r="E36" s="36">
        <v>628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8">
        <v>0</v>
      </c>
      <c r="M36" s="38">
        <v>0</v>
      </c>
      <c r="N36" s="38">
        <v>0</v>
      </c>
      <c r="O36" s="38">
        <v>0</v>
      </c>
      <c r="P36" s="92">
        <v>0</v>
      </c>
      <c r="Q36" s="92">
        <v>0</v>
      </c>
      <c r="R36" s="92">
        <v>0</v>
      </c>
      <c r="S36" s="92">
        <v>0</v>
      </c>
    </row>
    <row r="37" spans="1:19" x14ac:dyDescent="0.25">
      <c r="A37" s="35" t="s">
        <v>83</v>
      </c>
      <c r="B37" s="36">
        <v>8408</v>
      </c>
      <c r="C37" s="36">
        <v>3886</v>
      </c>
      <c r="D37" s="36">
        <v>6095</v>
      </c>
      <c r="E37" s="36">
        <v>2899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8">
        <v>0</v>
      </c>
      <c r="M37" s="38">
        <v>0</v>
      </c>
      <c r="N37" s="38">
        <v>0</v>
      </c>
      <c r="O37" s="38">
        <v>0</v>
      </c>
      <c r="P37" s="92">
        <v>0</v>
      </c>
      <c r="Q37" s="92">
        <v>0</v>
      </c>
      <c r="R37" s="92">
        <v>0</v>
      </c>
      <c r="S37" s="92">
        <v>0</v>
      </c>
    </row>
    <row r="38" spans="1:19" x14ac:dyDescent="0.25">
      <c r="A38" s="35" t="s">
        <v>84</v>
      </c>
      <c r="B38" s="36">
        <v>40883</v>
      </c>
      <c r="C38" s="36">
        <v>26950</v>
      </c>
      <c r="D38" s="36">
        <v>30901</v>
      </c>
      <c r="E38" s="36">
        <v>16629</v>
      </c>
      <c r="F38" s="36">
        <v>45331</v>
      </c>
      <c r="G38" s="36">
        <v>36027</v>
      </c>
      <c r="H38" s="36">
        <v>47158</v>
      </c>
      <c r="I38" s="36">
        <v>40994</v>
      </c>
      <c r="J38" s="36">
        <v>25509</v>
      </c>
      <c r="K38" s="36">
        <v>19145</v>
      </c>
      <c r="L38" s="38">
        <v>42542</v>
      </c>
      <c r="M38" s="38">
        <v>33013</v>
      </c>
      <c r="N38" s="38">
        <v>42363</v>
      </c>
      <c r="O38" s="38">
        <v>44585</v>
      </c>
      <c r="P38" s="92">
        <v>49348</v>
      </c>
      <c r="Q38" s="92">
        <v>61386</v>
      </c>
      <c r="R38" s="92">
        <v>41470</v>
      </c>
      <c r="S38" s="92">
        <v>36591</v>
      </c>
    </row>
    <row r="39" spans="1:19" x14ac:dyDescent="0.25">
      <c r="A39" s="35" t="s">
        <v>85</v>
      </c>
      <c r="B39" s="36">
        <v>74</v>
      </c>
      <c r="C39" s="36">
        <v>299</v>
      </c>
      <c r="D39" s="36">
        <v>130</v>
      </c>
      <c r="E39" s="36">
        <v>357</v>
      </c>
      <c r="F39" s="36">
        <v>81</v>
      </c>
      <c r="G39" s="36">
        <v>243</v>
      </c>
      <c r="H39" s="36">
        <v>94</v>
      </c>
      <c r="I39" s="36">
        <v>275</v>
      </c>
      <c r="J39" s="36">
        <v>113</v>
      </c>
      <c r="K39" s="36">
        <v>375</v>
      </c>
      <c r="L39" s="38">
        <v>82</v>
      </c>
      <c r="M39" s="38">
        <v>568</v>
      </c>
      <c r="N39" s="38">
        <v>150</v>
      </c>
      <c r="O39" s="38">
        <v>497</v>
      </c>
      <c r="P39" s="92">
        <v>141</v>
      </c>
      <c r="Q39" s="92">
        <v>454</v>
      </c>
      <c r="R39" s="92">
        <v>187</v>
      </c>
      <c r="S39" s="92">
        <v>463</v>
      </c>
    </row>
    <row r="40" spans="1:19" x14ac:dyDescent="0.25">
      <c r="A40" s="35" t="s">
        <v>86</v>
      </c>
      <c r="B40" s="36">
        <v>10072</v>
      </c>
      <c r="C40" s="36">
        <v>10321</v>
      </c>
      <c r="D40" s="36">
        <v>11662</v>
      </c>
      <c r="E40" s="36">
        <v>10202</v>
      </c>
      <c r="F40" s="36">
        <v>16101</v>
      </c>
      <c r="G40" s="36">
        <v>16140</v>
      </c>
      <c r="H40" s="36">
        <v>16648</v>
      </c>
      <c r="I40" s="36">
        <v>19347</v>
      </c>
      <c r="J40" s="36">
        <v>16694</v>
      </c>
      <c r="K40" s="36">
        <v>16398</v>
      </c>
      <c r="L40" s="38">
        <v>19070</v>
      </c>
      <c r="M40" s="38">
        <v>17807</v>
      </c>
      <c r="N40" s="38">
        <v>18605</v>
      </c>
      <c r="O40" s="38">
        <v>24326</v>
      </c>
      <c r="P40" s="92">
        <v>16431</v>
      </c>
      <c r="Q40" s="92">
        <v>23742</v>
      </c>
      <c r="R40" s="92">
        <v>22672</v>
      </c>
      <c r="S40" s="92">
        <v>26567</v>
      </c>
    </row>
    <row r="41" spans="1:19" x14ac:dyDescent="0.25">
      <c r="A41" s="35" t="s">
        <v>87</v>
      </c>
      <c r="B41" s="36">
        <v>290</v>
      </c>
      <c r="C41" s="36">
        <v>909</v>
      </c>
      <c r="D41" s="36">
        <v>1664</v>
      </c>
      <c r="E41" s="36">
        <v>861</v>
      </c>
      <c r="F41" s="36">
        <v>43</v>
      </c>
      <c r="G41" s="36">
        <v>127</v>
      </c>
      <c r="H41" s="36">
        <v>2917</v>
      </c>
      <c r="I41" s="36">
        <v>2358</v>
      </c>
      <c r="J41" s="36">
        <v>2157</v>
      </c>
      <c r="K41" s="36">
        <v>1768</v>
      </c>
      <c r="L41" s="38">
        <v>141</v>
      </c>
      <c r="M41" s="38">
        <v>1697</v>
      </c>
      <c r="N41" s="38">
        <v>3778</v>
      </c>
      <c r="O41" s="38">
        <v>5336</v>
      </c>
      <c r="P41" s="92">
        <v>262</v>
      </c>
      <c r="Q41" s="92">
        <v>1630</v>
      </c>
      <c r="R41" s="92">
        <v>2266</v>
      </c>
      <c r="S41" s="92">
        <v>2728</v>
      </c>
    </row>
    <row r="42" spans="1:19" x14ac:dyDescent="0.25">
      <c r="A42" s="35" t="s">
        <v>88</v>
      </c>
      <c r="B42" s="36">
        <v>936</v>
      </c>
      <c r="C42" s="36">
        <v>7112</v>
      </c>
      <c r="D42" s="36">
        <v>1511</v>
      </c>
      <c r="E42" s="36">
        <v>10211</v>
      </c>
      <c r="F42" s="36">
        <v>1372</v>
      </c>
      <c r="G42" s="36">
        <v>8573</v>
      </c>
      <c r="H42" s="36">
        <v>1334</v>
      </c>
      <c r="I42" s="36">
        <v>12718</v>
      </c>
      <c r="J42" s="36">
        <v>3057</v>
      </c>
      <c r="K42" s="36">
        <v>30181</v>
      </c>
      <c r="L42" s="38">
        <v>4521</v>
      </c>
      <c r="M42" s="38">
        <v>45226</v>
      </c>
      <c r="N42" s="38">
        <v>4056</v>
      </c>
      <c r="O42" s="38">
        <v>40528</v>
      </c>
      <c r="P42" s="92">
        <v>4250</v>
      </c>
      <c r="Q42" s="92">
        <v>42794</v>
      </c>
      <c r="R42" s="92">
        <v>11349</v>
      </c>
      <c r="S42" s="92">
        <v>109119</v>
      </c>
    </row>
    <row r="43" spans="1:19" x14ac:dyDescent="0.25">
      <c r="A43" s="35" t="s">
        <v>89</v>
      </c>
      <c r="B43" s="36">
        <v>117</v>
      </c>
      <c r="C43" s="36">
        <v>77</v>
      </c>
      <c r="D43" s="36">
        <v>579</v>
      </c>
      <c r="E43" s="36">
        <v>436</v>
      </c>
      <c r="F43" s="36">
        <v>267</v>
      </c>
      <c r="G43" s="36">
        <v>212</v>
      </c>
      <c r="H43" s="36">
        <v>74</v>
      </c>
      <c r="I43" s="36">
        <v>57</v>
      </c>
      <c r="J43" s="36">
        <v>0</v>
      </c>
      <c r="K43" s="36">
        <v>0</v>
      </c>
      <c r="L43" s="38">
        <v>0</v>
      </c>
      <c r="M43" s="38">
        <v>0</v>
      </c>
      <c r="N43" s="38">
        <v>0</v>
      </c>
      <c r="O43" s="38">
        <v>0</v>
      </c>
      <c r="P43" s="92">
        <v>0</v>
      </c>
      <c r="Q43" s="92">
        <v>0</v>
      </c>
      <c r="R43" s="92">
        <v>0</v>
      </c>
      <c r="S43" s="92">
        <v>0</v>
      </c>
    </row>
    <row r="44" spans="1:19" x14ac:dyDescent="0.25">
      <c r="A44" s="39" t="s">
        <v>59</v>
      </c>
      <c r="B44" s="40">
        <f t="shared" ref="B44:R44" si="2">SUM(B23:B43)</f>
        <v>3143476</v>
      </c>
      <c r="C44" s="40">
        <f t="shared" si="2"/>
        <v>865684</v>
      </c>
      <c r="D44" s="40">
        <f t="shared" si="2"/>
        <v>3170287</v>
      </c>
      <c r="E44" s="40">
        <f t="shared" si="2"/>
        <v>904366</v>
      </c>
      <c r="F44" s="40">
        <f t="shared" si="2"/>
        <v>3407051</v>
      </c>
      <c r="G44" s="40">
        <f t="shared" si="2"/>
        <v>1207748</v>
      </c>
      <c r="H44" s="40">
        <f t="shared" si="2"/>
        <v>3644781</v>
      </c>
      <c r="I44" s="40">
        <f t="shared" si="2"/>
        <v>1520278</v>
      </c>
      <c r="J44" s="40">
        <f t="shared" si="2"/>
        <v>3775333</v>
      </c>
      <c r="K44" s="40">
        <f t="shared" si="2"/>
        <v>1078053</v>
      </c>
      <c r="L44" s="40">
        <f t="shared" si="2"/>
        <v>3715724</v>
      </c>
      <c r="M44" s="40">
        <f t="shared" si="2"/>
        <v>1124697</v>
      </c>
      <c r="N44" s="40">
        <f t="shared" si="2"/>
        <v>4159984</v>
      </c>
      <c r="O44" s="40">
        <f t="shared" si="2"/>
        <v>2308240</v>
      </c>
      <c r="P44" s="40">
        <f t="shared" si="2"/>
        <v>4700910</v>
      </c>
      <c r="Q44" s="40">
        <f t="shared" si="2"/>
        <v>2117580</v>
      </c>
      <c r="R44" s="40">
        <f t="shared" si="2"/>
        <v>5017641</v>
      </c>
      <c r="S44" s="40">
        <f>SUM(S23:S43)</f>
        <v>1997048</v>
      </c>
    </row>
    <row r="45" spans="1:19" x14ac:dyDescent="0.25">
      <c r="A45" s="196" t="s">
        <v>90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</row>
    <row r="46" spans="1:19" x14ac:dyDescent="0.25">
      <c r="A46" s="125" t="s">
        <v>91</v>
      </c>
      <c r="B46" s="126">
        <v>0</v>
      </c>
      <c r="C46" s="126">
        <v>0</v>
      </c>
      <c r="D46" s="126">
        <v>0</v>
      </c>
      <c r="E46" s="126">
        <v>0</v>
      </c>
      <c r="F46" s="126">
        <v>0</v>
      </c>
      <c r="G46" s="126">
        <v>0</v>
      </c>
      <c r="H46" s="126">
        <v>0</v>
      </c>
      <c r="I46" s="126">
        <v>0</v>
      </c>
      <c r="J46" s="126">
        <v>0</v>
      </c>
      <c r="K46" s="126">
        <v>0</v>
      </c>
      <c r="L46" s="126">
        <v>0</v>
      </c>
      <c r="M46" s="126">
        <v>0</v>
      </c>
      <c r="N46" s="129">
        <v>0</v>
      </c>
      <c r="O46" s="129">
        <v>0</v>
      </c>
      <c r="P46" s="128">
        <v>540</v>
      </c>
      <c r="Q46" s="128">
        <v>1758</v>
      </c>
      <c r="R46" s="128">
        <v>0</v>
      </c>
      <c r="S46" s="128">
        <v>0</v>
      </c>
    </row>
    <row r="47" spans="1:19" x14ac:dyDescent="0.25">
      <c r="A47" s="35" t="s">
        <v>92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63</v>
      </c>
      <c r="M47" s="36">
        <v>326</v>
      </c>
      <c r="N47" s="38">
        <v>153</v>
      </c>
      <c r="O47" s="38">
        <v>723</v>
      </c>
      <c r="P47" s="92">
        <v>334</v>
      </c>
      <c r="Q47" s="92">
        <v>1382</v>
      </c>
      <c r="R47" s="92">
        <v>236</v>
      </c>
      <c r="S47" s="92">
        <v>941</v>
      </c>
    </row>
    <row r="48" spans="1:19" x14ac:dyDescent="0.25">
      <c r="A48" s="35" t="s">
        <v>93</v>
      </c>
      <c r="B48" s="36">
        <v>64</v>
      </c>
      <c r="C48" s="36">
        <v>116</v>
      </c>
      <c r="D48" s="36">
        <v>16</v>
      </c>
      <c r="E48" s="36">
        <v>28</v>
      </c>
      <c r="F48" s="36">
        <v>35</v>
      </c>
      <c r="G48" s="36">
        <v>66</v>
      </c>
      <c r="H48" s="36">
        <v>1561</v>
      </c>
      <c r="I48" s="36">
        <v>3167</v>
      </c>
      <c r="J48" s="36">
        <v>0</v>
      </c>
      <c r="K48" s="36">
        <v>0</v>
      </c>
      <c r="L48" s="36">
        <v>0</v>
      </c>
      <c r="M48" s="36">
        <v>0</v>
      </c>
      <c r="N48" s="38">
        <v>0</v>
      </c>
      <c r="O48" s="38">
        <v>0</v>
      </c>
      <c r="P48" s="92">
        <v>0</v>
      </c>
      <c r="Q48" s="92">
        <v>0</v>
      </c>
      <c r="R48" s="92">
        <v>0</v>
      </c>
      <c r="S48" s="92">
        <v>0</v>
      </c>
    </row>
    <row r="49" spans="1:19" x14ac:dyDescent="0.25">
      <c r="A49" s="35" t="s">
        <v>94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15</v>
      </c>
      <c r="K49" s="36">
        <v>81</v>
      </c>
      <c r="L49" s="36">
        <v>0</v>
      </c>
      <c r="M49" s="36">
        <v>0</v>
      </c>
      <c r="N49" s="38">
        <v>0</v>
      </c>
      <c r="O49" s="38">
        <v>0</v>
      </c>
      <c r="P49" s="92">
        <v>0</v>
      </c>
      <c r="Q49" s="92">
        <v>0</v>
      </c>
      <c r="R49" s="92">
        <v>0</v>
      </c>
      <c r="S49" s="92">
        <v>0</v>
      </c>
    </row>
    <row r="50" spans="1:19" x14ac:dyDescent="0.25">
      <c r="A50" s="35" t="s">
        <v>95</v>
      </c>
      <c r="B50" s="36">
        <v>0</v>
      </c>
      <c r="C50" s="36">
        <v>0</v>
      </c>
      <c r="D50" s="36">
        <v>0</v>
      </c>
      <c r="E50" s="36">
        <v>0</v>
      </c>
      <c r="F50" s="36">
        <v>8</v>
      </c>
      <c r="G50" s="36">
        <v>47</v>
      </c>
      <c r="H50" s="36">
        <v>5</v>
      </c>
      <c r="I50" s="36">
        <v>53</v>
      </c>
      <c r="J50" s="36">
        <v>93</v>
      </c>
      <c r="K50" s="36">
        <v>849</v>
      </c>
      <c r="L50" s="36">
        <v>6</v>
      </c>
      <c r="M50" s="36">
        <v>57</v>
      </c>
      <c r="N50" s="38">
        <v>3</v>
      </c>
      <c r="O50" s="38">
        <v>45</v>
      </c>
      <c r="P50" s="92">
        <v>0</v>
      </c>
      <c r="Q50" s="92">
        <v>0</v>
      </c>
      <c r="R50" s="92">
        <v>24</v>
      </c>
      <c r="S50" s="92">
        <v>108</v>
      </c>
    </row>
    <row r="51" spans="1:19" x14ac:dyDescent="0.25">
      <c r="A51" s="35" t="s">
        <v>96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8">
        <v>0</v>
      </c>
      <c r="O51" s="38">
        <v>0</v>
      </c>
      <c r="P51" s="92">
        <v>0</v>
      </c>
      <c r="Q51" s="92">
        <v>0</v>
      </c>
      <c r="R51" s="92">
        <v>0</v>
      </c>
      <c r="S51" s="92">
        <v>0</v>
      </c>
    </row>
    <row r="52" spans="1:19" x14ac:dyDescent="0.25">
      <c r="A52" s="35" t="s">
        <v>97</v>
      </c>
      <c r="B52" s="36">
        <v>1318</v>
      </c>
      <c r="C52" s="36">
        <v>12700</v>
      </c>
      <c r="D52" s="36">
        <v>1176</v>
      </c>
      <c r="E52" s="36">
        <v>91641</v>
      </c>
      <c r="F52" s="36">
        <v>1907</v>
      </c>
      <c r="G52" s="36">
        <v>139991</v>
      </c>
      <c r="H52" s="36">
        <v>1868</v>
      </c>
      <c r="I52" s="36">
        <v>163792</v>
      </c>
      <c r="J52" s="36">
        <v>4534</v>
      </c>
      <c r="K52" s="36">
        <v>131268</v>
      </c>
      <c r="L52" s="36">
        <v>5453</v>
      </c>
      <c r="M52" s="36">
        <v>216253</v>
      </c>
      <c r="N52" s="38">
        <v>1443</v>
      </c>
      <c r="O52" s="38">
        <v>143124</v>
      </c>
      <c r="P52" s="92">
        <v>891</v>
      </c>
      <c r="Q52" s="92">
        <v>65176</v>
      </c>
      <c r="R52" s="92">
        <v>997</v>
      </c>
      <c r="S52" s="92">
        <v>9611</v>
      </c>
    </row>
    <row r="53" spans="1:19" x14ac:dyDescent="0.25">
      <c r="A53" s="35" t="s">
        <v>98</v>
      </c>
      <c r="B53" s="36">
        <v>15634</v>
      </c>
      <c r="C53" s="36">
        <v>213829</v>
      </c>
      <c r="D53" s="36">
        <v>18067</v>
      </c>
      <c r="E53" s="36">
        <v>208838</v>
      </c>
      <c r="F53" s="36">
        <v>17307</v>
      </c>
      <c r="G53" s="36">
        <v>239549</v>
      </c>
      <c r="H53" s="36">
        <v>17188</v>
      </c>
      <c r="I53" s="36">
        <v>240036</v>
      </c>
      <c r="J53" s="36">
        <v>13525</v>
      </c>
      <c r="K53" s="36">
        <v>268040</v>
      </c>
      <c r="L53" s="36">
        <v>16512</v>
      </c>
      <c r="M53" s="36">
        <v>343526</v>
      </c>
      <c r="N53" s="38">
        <v>16376</v>
      </c>
      <c r="O53" s="38">
        <v>385766</v>
      </c>
      <c r="P53" s="92">
        <v>16776</v>
      </c>
      <c r="Q53" s="92">
        <v>385652</v>
      </c>
      <c r="R53" s="92">
        <v>14853</v>
      </c>
      <c r="S53" s="92">
        <v>379509</v>
      </c>
    </row>
    <row r="54" spans="1:19" x14ac:dyDescent="0.25">
      <c r="A54" s="35" t="s">
        <v>99</v>
      </c>
      <c r="B54" s="36">
        <v>0</v>
      </c>
      <c r="C54" s="36">
        <v>0</v>
      </c>
      <c r="D54" s="36">
        <v>0</v>
      </c>
      <c r="E54" s="36">
        <v>1</v>
      </c>
      <c r="F54" s="36">
        <v>0</v>
      </c>
      <c r="G54" s="36">
        <v>1</v>
      </c>
      <c r="H54" s="36">
        <v>0</v>
      </c>
      <c r="I54" s="36">
        <v>2</v>
      </c>
      <c r="J54" s="36">
        <v>0</v>
      </c>
      <c r="K54" s="36">
        <v>0</v>
      </c>
      <c r="L54" s="36">
        <v>0</v>
      </c>
      <c r="M54" s="36">
        <v>0</v>
      </c>
      <c r="N54" s="38">
        <v>40</v>
      </c>
      <c r="O54" s="38">
        <v>138</v>
      </c>
      <c r="P54" s="92">
        <v>0</v>
      </c>
      <c r="Q54" s="92">
        <v>0</v>
      </c>
      <c r="R54" s="92">
        <v>0</v>
      </c>
      <c r="S54" s="92">
        <v>2</v>
      </c>
    </row>
    <row r="55" spans="1:19" x14ac:dyDescent="0.25">
      <c r="A55" s="35" t="s">
        <v>100</v>
      </c>
      <c r="B55" s="36">
        <v>72</v>
      </c>
      <c r="C55" s="36">
        <v>123</v>
      </c>
      <c r="D55" s="36">
        <v>16</v>
      </c>
      <c r="E55" s="36">
        <v>27</v>
      </c>
      <c r="F55" s="36">
        <v>1824</v>
      </c>
      <c r="G55" s="36">
        <v>2735</v>
      </c>
      <c r="H55" s="36">
        <v>2819</v>
      </c>
      <c r="I55" s="36">
        <v>5935</v>
      </c>
      <c r="J55" s="36">
        <v>2382</v>
      </c>
      <c r="K55" s="36">
        <v>4311</v>
      </c>
      <c r="L55" s="36">
        <v>2412</v>
      </c>
      <c r="M55" s="36">
        <v>3657</v>
      </c>
      <c r="N55" s="38">
        <v>601</v>
      </c>
      <c r="O55" s="38">
        <v>2315</v>
      </c>
      <c r="P55" s="92">
        <v>746</v>
      </c>
      <c r="Q55" s="92">
        <v>2078</v>
      </c>
      <c r="R55" s="92">
        <v>264</v>
      </c>
      <c r="S55" s="92">
        <v>509</v>
      </c>
    </row>
    <row r="56" spans="1:19" x14ac:dyDescent="0.25">
      <c r="A56" s="35" t="s">
        <v>101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3</v>
      </c>
      <c r="I56" s="36">
        <v>4</v>
      </c>
      <c r="J56" s="36">
        <v>0</v>
      </c>
      <c r="K56" s="36">
        <v>0</v>
      </c>
      <c r="L56" s="36">
        <v>0</v>
      </c>
      <c r="M56" s="36">
        <v>0</v>
      </c>
      <c r="N56" s="38">
        <v>0</v>
      </c>
      <c r="O56" s="38">
        <v>0</v>
      </c>
      <c r="P56" s="92">
        <v>0</v>
      </c>
      <c r="Q56" s="92">
        <v>0</v>
      </c>
      <c r="R56" s="92">
        <v>0</v>
      </c>
      <c r="S56" s="92">
        <v>0</v>
      </c>
    </row>
    <row r="57" spans="1:19" x14ac:dyDescent="0.25">
      <c r="A57" s="35" t="s">
        <v>102</v>
      </c>
      <c r="B57" s="36">
        <v>6</v>
      </c>
      <c r="C57" s="36">
        <v>98</v>
      </c>
      <c r="D57" s="36">
        <v>0</v>
      </c>
      <c r="E57" s="36">
        <v>0</v>
      </c>
      <c r="F57" s="36">
        <v>0</v>
      </c>
      <c r="G57" s="36">
        <v>0</v>
      </c>
      <c r="H57" s="36">
        <v>5</v>
      </c>
      <c r="I57" s="36">
        <v>39</v>
      </c>
      <c r="J57" s="36">
        <v>1</v>
      </c>
      <c r="K57" s="36">
        <v>27</v>
      </c>
      <c r="L57" s="36">
        <v>7</v>
      </c>
      <c r="M57" s="36">
        <v>40</v>
      </c>
      <c r="N57" s="38">
        <v>0</v>
      </c>
      <c r="O57" s="38">
        <v>1</v>
      </c>
      <c r="P57" s="92">
        <v>0</v>
      </c>
      <c r="Q57" s="92">
        <v>1</v>
      </c>
      <c r="R57" s="92">
        <v>83</v>
      </c>
      <c r="S57" s="92">
        <v>3751</v>
      </c>
    </row>
    <row r="58" spans="1:19" x14ac:dyDescent="0.25">
      <c r="A58" s="35" t="s">
        <v>103</v>
      </c>
      <c r="B58" s="36">
        <v>53</v>
      </c>
      <c r="C58" s="36">
        <v>250</v>
      </c>
      <c r="D58" s="36">
        <v>24</v>
      </c>
      <c r="E58" s="36">
        <v>70</v>
      </c>
      <c r="F58" s="36">
        <v>18</v>
      </c>
      <c r="G58" s="36">
        <v>107</v>
      </c>
      <c r="H58" s="36">
        <v>2</v>
      </c>
      <c r="I58" s="36">
        <v>14</v>
      </c>
      <c r="J58" s="36">
        <v>28</v>
      </c>
      <c r="K58" s="36">
        <v>141</v>
      </c>
      <c r="L58" s="36">
        <v>12</v>
      </c>
      <c r="M58" s="36">
        <v>63</v>
      </c>
      <c r="N58" s="38">
        <v>30</v>
      </c>
      <c r="O58" s="38">
        <v>170</v>
      </c>
      <c r="P58" s="92">
        <v>0</v>
      </c>
      <c r="Q58" s="92">
        <v>0</v>
      </c>
      <c r="R58" s="92">
        <v>7</v>
      </c>
      <c r="S58" s="92">
        <v>55</v>
      </c>
    </row>
    <row r="59" spans="1:19" ht="30" x14ac:dyDescent="0.25">
      <c r="A59" s="35" t="s">
        <v>104</v>
      </c>
      <c r="B59" s="36">
        <v>10171</v>
      </c>
      <c r="C59" s="36">
        <v>85167</v>
      </c>
      <c r="D59" s="36">
        <v>16149</v>
      </c>
      <c r="E59" s="36">
        <v>104626</v>
      </c>
      <c r="F59" s="36">
        <v>15248</v>
      </c>
      <c r="G59" s="36">
        <v>100387</v>
      </c>
      <c r="H59" s="36">
        <v>18044</v>
      </c>
      <c r="I59" s="36">
        <v>122207</v>
      </c>
      <c r="J59" s="36">
        <v>14232</v>
      </c>
      <c r="K59" s="36">
        <v>104807</v>
      </c>
      <c r="L59" s="36">
        <v>30307</v>
      </c>
      <c r="M59" s="36">
        <v>189422</v>
      </c>
      <c r="N59" s="38">
        <v>24959</v>
      </c>
      <c r="O59" s="38">
        <v>213811</v>
      </c>
      <c r="P59" s="92">
        <v>31871</v>
      </c>
      <c r="Q59" s="92">
        <v>311738</v>
      </c>
      <c r="R59" s="92">
        <v>33297</v>
      </c>
      <c r="S59" s="92">
        <v>196835</v>
      </c>
    </row>
    <row r="60" spans="1:19" x14ac:dyDescent="0.25">
      <c r="A60" s="35" t="s">
        <v>105</v>
      </c>
      <c r="B60" s="36">
        <v>6550</v>
      </c>
      <c r="C60" s="36">
        <v>78424</v>
      </c>
      <c r="D60" s="36">
        <v>7143</v>
      </c>
      <c r="E60" s="36">
        <v>85350</v>
      </c>
      <c r="F60" s="36">
        <v>7798</v>
      </c>
      <c r="G60" s="36">
        <v>98502</v>
      </c>
      <c r="H60" s="36">
        <v>7738</v>
      </c>
      <c r="I60" s="36">
        <v>97341</v>
      </c>
      <c r="J60" s="36">
        <v>7770</v>
      </c>
      <c r="K60" s="36">
        <v>101554</v>
      </c>
      <c r="L60" s="36">
        <v>11418</v>
      </c>
      <c r="M60" s="36">
        <v>145713</v>
      </c>
      <c r="N60" s="38">
        <v>16117</v>
      </c>
      <c r="O60" s="38">
        <v>226512</v>
      </c>
      <c r="P60" s="92">
        <v>16287</v>
      </c>
      <c r="Q60" s="92">
        <v>257417</v>
      </c>
      <c r="R60" s="92">
        <v>12225</v>
      </c>
      <c r="S60" s="92">
        <v>210712</v>
      </c>
    </row>
    <row r="61" spans="1:19" x14ac:dyDescent="0.25">
      <c r="A61" s="39" t="s">
        <v>59</v>
      </c>
      <c r="B61" s="40">
        <f t="shared" ref="B61:P61" si="3">SUM(B46:B60)</f>
        <v>33868</v>
      </c>
      <c r="C61" s="40">
        <f t="shared" si="3"/>
        <v>390707</v>
      </c>
      <c r="D61" s="40">
        <f t="shared" si="3"/>
        <v>42591</v>
      </c>
      <c r="E61" s="40">
        <f t="shared" si="3"/>
        <v>490581</v>
      </c>
      <c r="F61" s="40">
        <f t="shared" si="3"/>
        <v>44145</v>
      </c>
      <c r="G61" s="40">
        <f t="shared" si="3"/>
        <v>581385</v>
      </c>
      <c r="H61" s="40">
        <f t="shared" si="3"/>
        <v>49233</v>
      </c>
      <c r="I61" s="40">
        <f t="shared" si="3"/>
        <v>632590</v>
      </c>
      <c r="J61" s="40">
        <f t="shared" si="3"/>
        <v>42580</v>
      </c>
      <c r="K61" s="40">
        <f t="shared" si="3"/>
        <v>611078</v>
      </c>
      <c r="L61" s="40">
        <f t="shared" si="3"/>
        <v>66190</v>
      </c>
      <c r="M61" s="40">
        <f t="shared" si="3"/>
        <v>899057</v>
      </c>
      <c r="N61" s="40">
        <f t="shared" si="3"/>
        <v>59722</v>
      </c>
      <c r="O61" s="40">
        <f t="shared" si="3"/>
        <v>972605</v>
      </c>
      <c r="P61" s="40">
        <f t="shared" si="3"/>
        <v>67445</v>
      </c>
      <c r="Q61" s="40">
        <f>SUM(Q46:Q60)</f>
        <v>1025202</v>
      </c>
      <c r="R61" s="40">
        <f>SUM(R46:R60)</f>
        <v>61986</v>
      </c>
      <c r="S61" s="40">
        <f>SUM(S46:S60)</f>
        <v>802033</v>
      </c>
    </row>
    <row r="62" spans="1:19" x14ac:dyDescent="0.25">
      <c r="A62" s="196" t="s">
        <v>42</v>
      </c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</row>
    <row r="63" spans="1:19" x14ac:dyDescent="0.25">
      <c r="A63" s="125" t="s">
        <v>106</v>
      </c>
      <c r="B63" s="126">
        <v>716</v>
      </c>
      <c r="C63" s="126">
        <v>4016</v>
      </c>
      <c r="D63" s="126">
        <v>630</v>
      </c>
      <c r="E63" s="126">
        <v>3509</v>
      </c>
      <c r="F63" s="126">
        <v>514</v>
      </c>
      <c r="G63" s="126">
        <v>3734</v>
      </c>
      <c r="H63" s="126">
        <v>437</v>
      </c>
      <c r="I63" s="126">
        <v>4207</v>
      </c>
      <c r="J63" s="126">
        <v>306</v>
      </c>
      <c r="K63" s="126">
        <v>4096</v>
      </c>
      <c r="L63" s="129">
        <v>298</v>
      </c>
      <c r="M63" s="129">
        <v>3880</v>
      </c>
      <c r="N63" s="129">
        <v>408</v>
      </c>
      <c r="O63" s="129">
        <v>4775</v>
      </c>
      <c r="P63" s="128">
        <v>323</v>
      </c>
      <c r="Q63" s="128">
        <v>5548</v>
      </c>
      <c r="R63" s="128">
        <v>321</v>
      </c>
      <c r="S63" s="128">
        <v>8211</v>
      </c>
    </row>
    <row r="64" spans="1:19" x14ac:dyDescent="0.25">
      <c r="A64" s="35" t="s">
        <v>107</v>
      </c>
      <c r="B64" s="36">
        <v>312</v>
      </c>
      <c r="C64" s="36">
        <v>1685</v>
      </c>
      <c r="D64" s="36">
        <v>188</v>
      </c>
      <c r="E64" s="36">
        <v>1348</v>
      </c>
      <c r="F64" s="36">
        <v>248</v>
      </c>
      <c r="G64" s="36">
        <v>1942</v>
      </c>
      <c r="H64" s="36">
        <v>322</v>
      </c>
      <c r="I64" s="36">
        <v>2639</v>
      </c>
      <c r="J64" s="36">
        <v>133</v>
      </c>
      <c r="K64" s="36">
        <v>1295</v>
      </c>
      <c r="L64" s="38">
        <v>163</v>
      </c>
      <c r="M64" s="38">
        <v>1073</v>
      </c>
      <c r="N64" s="38">
        <v>125</v>
      </c>
      <c r="O64" s="38">
        <v>1548</v>
      </c>
      <c r="P64" s="92">
        <v>90</v>
      </c>
      <c r="Q64" s="92">
        <v>1582</v>
      </c>
      <c r="R64" s="92">
        <v>123</v>
      </c>
      <c r="S64" s="92">
        <v>1738</v>
      </c>
    </row>
    <row r="65" spans="1:19" x14ac:dyDescent="0.25">
      <c r="A65" s="35" t="s">
        <v>108</v>
      </c>
      <c r="B65" s="36">
        <v>475</v>
      </c>
      <c r="C65" s="36">
        <v>4135</v>
      </c>
      <c r="D65" s="36">
        <v>560</v>
      </c>
      <c r="E65" s="36">
        <v>4183</v>
      </c>
      <c r="F65" s="36">
        <v>647</v>
      </c>
      <c r="G65" s="36">
        <v>5445</v>
      </c>
      <c r="H65" s="36">
        <v>487</v>
      </c>
      <c r="I65" s="36">
        <v>6868</v>
      </c>
      <c r="J65" s="36">
        <v>529</v>
      </c>
      <c r="K65" s="36">
        <v>8213</v>
      </c>
      <c r="L65" s="38">
        <v>735</v>
      </c>
      <c r="M65" s="38">
        <v>9836</v>
      </c>
      <c r="N65" s="38">
        <v>636</v>
      </c>
      <c r="O65" s="38">
        <v>8916</v>
      </c>
      <c r="P65" s="92">
        <v>399</v>
      </c>
      <c r="Q65" s="92">
        <v>5824</v>
      </c>
      <c r="R65" s="92">
        <v>305</v>
      </c>
      <c r="S65" s="92">
        <v>3925</v>
      </c>
    </row>
    <row r="66" spans="1:19" x14ac:dyDescent="0.25">
      <c r="A66" s="35" t="s">
        <v>109</v>
      </c>
      <c r="B66" s="36">
        <v>6199</v>
      </c>
      <c r="C66" s="36">
        <v>28647</v>
      </c>
      <c r="D66" s="36">
        <v>4970</v>
      </c>
      <c r="E66" s="36">
        <v>23618</v>
      </c>
      <c r="F66" s="36">
        <v>4051</v>
      </c>
      <c r="G66" s="36">
        <v>23972</v>
      </c>
      <c r="H66" s="36">
        <v>1731</v>
      </c>
      <c r="I66" s="36">
        <v>19295</v>
      </c>
      <c r="J66" s="36">
        <v>2322</v>
      </c>
      <c r="K66" s="36">
        <v>23128</v>
      </c>
      <c r="L66" s="38">
        <v>2314</v>
      </c>
      <c r="M66" s="38">
        <v>20496</v>
      </c>
      <c r="N66" s="38">
        <v>2266</v>
      </c>
      <c r="O66" s="38">
        <v>20665</v>
      </c>
      <c r="P66" s="92">
        <v>2264</v>
      </c>
      <c r="Q66" s="92">
        <v>19214</v>
      </c>
      <c r="R66" s="92">
        <v>1997</v>
      </c>
      <c r="S66" s="92">
        <v>18367</v>
      </c>
    </row>
    <row r="67" spans="1:19" x14ac:dyDescent="0.25">
      <c r="A67" s="35" t="s">
        <v>110</v>
      </c>
      <c r="B67" s="36">
        <v>510</v>
      </c>
      <c r="C67" s="36">
        <v>3058</v>
      </c>
      <c r="D67" s="36">
        <v>426</v>
      </c>
      <c r="E67" s="36">
        <v>2314</v>
      </c>
      <c r="F67" s="36">
        <v>379</v>
      </c>
      <c r="G67" s="36">
        <v>2113</v>
      </c>
      <c r="H67" s="36">
        <v>169</v>
      </c>
      <c r="I67" s="36">
        <v>1743</v>
      </c>
      <c r="J67" s="36">
        <v>265</v>
      </c>
      <c r="K67" s="36">
        <v>2149</v>
      </c>
      <c r="L67" s="38">
        <v>260</v>
      </c>
      <c r="M67" s="38">
        <v>2414</v>
      </c>
      <c r="N67" s="38">
        <v>45</v>
      </c>
      <c r="O67" s="38">
        <v>773</v>
      </c>
      <c r="P67" s="92">
        <v>253</v>
      </c>
      <c r="Q67" s="92">
        <v>1897</v>
      </c>
      <c r="R67" s="92">
        <v>156</v>
      </c>
      <c r="S67" s="92">
        <v>1008</v>
      </c>
    </row>
    <row r="68" spans="1:19" x14ac:dyDescent="0.25">
      <c r="A68" s="35" t="s">
        <v>111</v>
      </c>
      <c r="B68" s="36">
        <v>689</v>
      </c>
      <c r="C68" s="36">
        <v>5967</v>
      </c>
      <c r="D68" s="36">
        <v>762</v>
      </c>
      <c r="E68" s="36">
        <v>5446</v>
      </c>
      <c r="F68" s="36">
        <v>846</v>
      </c>
      <c r="G68" s="36">
        <v>6414</v>
      </c>
      <c r="H68" s="36">
        <v>710</v>
      </c>
      <c r="I68" s="36">
        <v>7812</v>
      </c>
      <c r="J68" s="36">
        <v>590</v>
      </c>
      <c r="K68" s="36">
        <v>6250</v>
      </c>
      <c r="L68" s="38">
        <v>525</v>
      </c>
      <c r="M68" s="38">
        <v>6140</v>
      </c>
      <c r="N68" s="38">
        <v>894</v>
      </c>
      <c r="O68" s="38">
        <v>14411</v>
      </c>
      <c r="P68" s="92">
        <v>918</v>
      </c>
      <c r="Q68" s="92">
        <v>13174</v>
      </c>
      <c r="R68" s="92">
        <v>720</v>
      </c>
      <c r="S68" s="92">
        <v>8745</v>
      </c>
    </row>
    <row r="69" spans="1:19" x14ac:dyDescent="0.25">
      <c r="A69" s="35" t="s">
        <v>112</v>
      </c>
      <c r="B69" s="36">
        <v>664</v>
      </c>
      <c r="C69" s="36">
        <v>5376</v>
      </c>
      <c r="D69" s="36">
        <v>612</v>
      </c>
      <c r="E69" s="36">
        <v>5455</v>
      </c>
      <c r="F69" s="36">
        <v>593</v>
      </c>
      <c r="G69" s="36">
        <v>5540</v>
      </c>
      <c r="H69" s="36">
        <v>565</v>
      </c>
      <c r="I69" s="36">
        <v>6978</v>
      </c>
      <c r="J69" s="36">
        <v>738</v>
      </c>
      <c r="K69" s="36">
        <v>8746</v>
      </c>
      <c r="L69" s="38">
        <v>588</v>
      </c>
      <c r="M69" s="38">
        <v>6492</v>
      </c>
      <c r="N69" s="38">
        <v>742</v>
      </c>
      <c r="O69" s="38">
        <v>8961</v>
      </c>
      <c r="P69" s="92">
        <v>556</v>
      </c>
      <c r="Q69" s="92">
        <v>7156</v>
      </c>
      <c r="R69" s="92">
        <v>570</v>
      </c>
      <c r="S69" s="92">
        <v>5446</v>
      </c>
    </row>
    <row r="70" spans="1:19" x14ac:dyDescent="0.25">
      <c r="A70" s="35" t="s">
        <v>113</v>
      </c>
      <c r="B70" s="36">
        <v>190</v>
      </c>
      <c r="C70" s="36">
        <v>889</v>
      </c>
      <c r="D70" s="36">
        <v>100</v>
      </c>
      <c r="E70" s="36">
        <v>678</v>
      </c>
      <c r="F70" s="36">
        <v>65</v>
      </c>
      <c r="G70" s="36">
        <v>271</v>
      </c>
      <c r="H70" s="36">
        <v>138</v>
      </c>
      <c r="I70" s="36">
        <v>471</v>
      </c>
      <c r="J70" s="36">
        <v>98</v>
      </c>
      <c r="K70" s="36">
        <v>272</v>
      </c>
      <c r="L70" s="38">
        <v>107</v>
      </c>
      <c r="M70" s="38">
        <v>646</v>
      </c>
      <c r="N70" s="38">
        <v>93</v>
      </c>
      <c r="O70" s="38">
        <v>444</v>
      </c>
      <c r="P70" s="92">
        <v>275</v>
      </c>
      <c r="Q70" s="92">
        <v>870</v>
      </c>
      <c r="R70" s="92">
        <v>181</v>
      </c>
      <c r="S70" s="92">
        <v>1099</v>
      </c>
    </row>
    <row r="71" spans="1:19" x14ac:dyDescent="0.25">
      <c r="A71" s="35" t="s">
        <v>114</v>
      </c>
      <c r="B71" s="36">
        <v>6578</v>
      </c>
      <c r="C71" s="36">
        <v>47122</v>
      </c>
      <c r="D71" s="36">
        <v>7085</v>
      </c>
      <c r="E71" s="36">
        <v>47759</v>
      </c>
      <c r="F71" s="36">
        <v>8261</v>
      </c>
      <c r="G71" s="36">
        <v>52679</v>
      </c>
      <c r="H71" s="36">
        <v>7985</v>
      </c>
      <c r="I71" s="36">
        <v>57272</v>
      </c>
      <c r="J71" s="36">
        <v>7303</v>
      </c>
      <c r="K71" s="36">
        <v>54365</v>
      </c>
      <c r="L71" s="38">
        <v>6443</v>
      </c>
      <c r="M71" s="38">
        <v>53389</v>
      </c>
      <c r="N71" s="38">
        <v>7080</v>
      </c>
      <c r="O71" s="38">
        <v>65345</v>
      </c>
      <c r="P71" s="92">
        <v>7314</v>
      </c>
      <c r="Q71" s="92">
        <v>69850</v>
      </c>
      <c r="R71" s="92">
        <v>7519</v>
      </c>
      <c r="S71" s="92">
        <v>71245</v>
      </c>
    </row>
    <row r="72" spans="1:19" x14ac:dyDescent="0.25">
      <c r="A72" s="35" t="s">
        <v>115</v>
      </c>
      <c r="B72" s="36">
        <v>3148</v>
      </c>
      <c r="C72" s="36">
        <v>27009</v>
      </c>
      <c r="D72" s="36">
        <v>3460</v>
      </c>
      <c r="E72" s="36">
        <v>28744</v>
      </c>
      <c r="F72" s="36">
        <v>3340</v>
      </c>
      <c r="G72" s="36">
        <v>24642</v>
      </c>
      <c r="H72" s="36">
        <v>3117</v>
      </c>
      <c r="I72" s="36">
        <v>26440</v>
      </c>
      <c r="J72" s="36">
        <v>3661</v>
      </c>
      <c r="K72" s="36">
        <v>27931</v>
      </c>
      <c r="L72" s="38">
        <v>2962</v>
      </c>
      <c r="M72" s="38">
        <v>21959</v>
      </c>
      <c r="N72" s="38">
        <v>3461</v>
      </c>
      <c r="O72" s="38">
        <v>28663</v>
      </c>
      <c r="P72" s="92">
        <v>2819</v>
      </c>
      <c r="Q72" s="92">
        <v>22464</v>
      </c>
      <c r="R72" s="92">
        <v>3335</v>
      </c>
      <c r="S72" s="92">
        <v>26109</v>
      </c>
    </row>
    <row r="73" spans="1:19" x14ac:dyDescent="0.25">
      <c r="A73" s="35" t="s">
        <v>116</v>
      </c>
      <c r="B73" s="36">
        <v>1332</v>
      </c>
      <c r="C73" s="36">
        <v>2636</v>
      </c>
      <c r="D73" s="36">
        <v>1283</v>
      </c>
      <c r="E73" s="36">
        <v>2638</v>
      </c>
      <c r="F73" s="36">
        <v>1252</v>
      </c>
      <c r="G73" s="36">
        <v>2916</v>
      </c>
      <c r="H73" s="36">
        <v>1116</v>
      </c>
      <c r="I73" s="36">
        <v>3286</v>
      </c>
      <c r="J73" s="36">
        <v>1041</v>
      </c>
      <c r="K73" s="36">
        <v>3128</v>
      </c>
      <c r="L73" s="38">
        <v>1337</v>
      </c>
      <c r="M73" s="38">
        <v>3294</v>
      </c>
      <c r="N73" s="38">
        <v>1810</v>
      </c>
      <c r="O73" s="38">
        <v>5523</v>
      </c>
      <c r="P73" s="92">
        <v>3363</v>
      </c>
      <c r="Q73" s="92">
        <v>9298</v>
      </c>
      <c r="R73" s="92">
        <v>4111</v>
      </c>
      <c r="S73" s="92">
        <v>9424</v>
      </c>
    </row>
    <row r="74" spans="1:19" x14ac:dyDescent="0.25">
      <c r="A74" s="35" t="s">
        <v>117</v>
      </c>
      <c r="B74" s="36">
        <v>20580</v>
      </c>
      <c r="C74" s="36">
        <v>48846</v>
      </c>
      <c r="D74" s="36">
        <v>23527</v>
      </c>
      <c r="E74" s="36">
        <v>53539</v>
      </c>
      <c r="F74" s="36">
        <v>26368</v>
      </c>
      <c r="G74" s="36">
        <v>59134</v>
      </c>
      <c r="H74" s="36">
        <v>21571</v>
      </c>
      <c r="I74" s="36">
        <v>77638</v>
      </c>
      <c r="J74" s="36">
        <v>16400</v>
      </c>
      <c r="K74" s="36">
        <v>63470</v>
      </c>
      <c r="L74" s="38">
        <v>13310</v>
      </c>
      <c r="M74" s="38">
        <v>40263</v>
      </c>
      <c r="N74" s="38">
        <v>20402</v>
      </c>
      <c r="O74" s="38">
        <v>89474</v>
      </c>
      <c r="P74" s="92">
        <v>11536</v>
      </c>
      <c r="Q74" s="92">
        <v>57921</v>
      </c>
      <c r="R74" s="92">
        <v>12660</v>
      </c>
      <c r="S74" s="92">
        <v>51920</v>
      </c>
    </row>
    <row r="75" spans="1:19" x14ac:dyDescent="0.25">
      <c r="A75" s="35" t="s">
        <v>118</v>
      </c>
      <c r="B75" s="36">
        <v>473</v>
      </c>
      <c r="C75" s="36">
        <v>1007</v>
      </c>
      <c r="D75" s="36">
        <v>337</v>
      </c>
      <c r="E75" s="36">
        <v>756</v>
      </c>
      <c r="F75" s="36">
        <v>319</v>
      </c>
      <c r="G75" s="36">
        <v>764</v>
      </c>
      <c r="H75" s="36">
        <v>358</v>
      </c>
      <c r="I75" s="36">
        <v>1289</v>
      </c>
      <c r="J75" s="36">
        <v>170</v>
      </c>
      <c r="K75" s="36">
        <v>810</v>
      </c>
      <c r="L75" s="38">
        <v>108</v>
      </c>
      <c r="M75" s="38">
        <v>463</v>
      </c>
      <c r="N75" s="38">
        <v>22</v>
      </c>
      <c r="O75" s="38">
        <v>261</v>
      </c>
      <c r="P75" s="92">
        <v>19</v>
      </c>
      <c r="Q75" s="92">
        <v>444</v>
      </c>
      <c r="R75" s="92">
        <v>23</v>
      </c>
      <c r="S75" s="92">
        <v>363</v>
      </c>
    </row>
    <row r="76" spans="1:19" x14ac:dyDescent="0.25">
      <c r="A76" s="35" t="s">
        <v>119</v>
      </c>
      <c r="B76" s="36">
        <v>1083</v>
      </c>
      <c r="C76" s="36">
        <v>5225</v>
      </c>
      <c r="D76" s="36">
        <v>1041</v>
      </c>
      <c r="E76" s="36">
        <v>4859</v>
      </c>
      <c r="F76" s="36">
        <v>1162</v>
      </c>
      <c r="G76" s="36">
        <v>5057</v>
      </c>
      <c r="H76" s="36">
        <v>1364</v>
      </c>
      <c r="I76" s="36">
        <v>6747</v>
      </c>
      <c r="J76" s="36">
        <v>1215</v>
      </c>
      <c r="K76" s="36">
        <v>6695</v>
      </c>
      <c r="L76" s="38">
        <v>375</v>
      </c>
      <c r="M76" s="38">
        <v>6268</v>
      </c>
      <c r="N76" s="38">
        <v>449</v>
      </c>
      <c r="O76" s="38">
        <v>6638</v>
      </c>
      <c r="P76" s="92">
        <v>350</v>
      </c>
      <c r="Q76" s="92">
        <v>7628</v>
      </c>
      <c r="R76" s="92">
        <v>400</v>
      </c>
      <c r="S76" s="92">
        <v>9456</v>
      </c>
    </row>
    <row r="77" spans="1:19" x14ac:dyDescent="0.25">
      <c r="A77" s="35" t="s">
        <v>120</v>
      </c>
      <c r="B77" s="36">
        <v>1051</v>
      </c>
      <c r="C77" s="36">
        <v>3824</v>
      </c>
      <c r="D77" s="36">
        <v>1107</v>
      </c>
      <c r="E77" s="36">
        <v>3750</v>
      </c>
      <c r="F77" s="36">
        <v>1286</v>
      </c>
      <c r="G77" s="36">
        <v>4446</v>
      </c>
      <c r="H77" s="36">
        <v>1255</v>
      </c>
      <c r="I77" s="36">
        <v>5267</v>
      </c>
      <c r="J77" s="36">
        <v>1374</v>
      </c>
      <c r="K77" s="36">
        <v>6559</v>
      </c>
      <c r="L77" s="38">
        <v>1465</v>
      </c>
      <c r="M77" s="38">
        <v>5757</v>
      </c>
      <c r="N77" s="38">
        <v>1355</v>
      </c>
      <c r="O77" s="38">
        <v>8239</v>
      </c>
      <c r="P77" s="92">
        <v>1408</v>
      </c>
      <c r="Q77" s="92">
        <v>6248</v>
      </c>
      <c r="R77" s="92">
        <v>2047</v>
      </c>
      <c r="S77" s="92">
        <v>6843</v>
      </c>
    </row>
    <row r="78" spans="1:19" x14ac:dyDescent="0.25">
      <c r="A78" s="35" t="s">
        <v>121</v>
      </c>
      <c r="B78" s="36">
        <v>177</v>
      </c>
      <c r="C78" s="36">
        <v>1531</v>
      </c>
      <c r="D78" s="36">
        <v>183</v>
      </c>
      <c r="E78" s="36">
        <v>1533</v>
      </c>
      <c r="F78" s="36">
        <v>512</v>
      </c>
      <c r="G78" s="36">
        <v>2239</v>
      </c>
      <c r="H78" s="36">
        <v>2337</v>
      </c>
      <c r="I78" s="36">
        <v>7151</v>
      </c>
      <c r="J78" s="36">
        <v>2265</v>
      </c>
      <c r="K78" s="36">
        <v>7188</v>
      </c>
      <c r="L78" s="38">
        <v>2332</v>
      </c>
      <c r="M78" s="38">
        <v>7239</v>
      </c>
      <c r="N78" s="38">
        <v>2439</v>
      </c>
      <c r="O78" s="38">
        <v>8260</v>
      </c>
      <c r="P78" s="92">
        <v>2671</v>
      </c>
      <c r="Q78" s="92">
        <v>9706</v>
      </c>
      <c r="R78" s="92">
        <v>2308</v>
      </c>
      <c r="S78" s="92">
        <v>10164</v>
      </c>
    </row>
    <row r="79" spans="1:19" x14ac:dyDescent="0.25">
      <c r="A79" s="35" t="s">
        <v>122</v>
      </c>
      <c r="B79" s="36">
        <v>10514</v>
      </c>
      <c r="C79" s="36">
        <v>28331</v>
      </c>
      <c r="D79" s="36">
        <v>9597</v>
      </c>
      <c r="E79" s="36">
        <v>24784</v>
      </c>
      <c r="F79" s="36">
        <v>13128</v>
      </c>
      <c r="G79" s="36">
        <v>30075</v>
      </c>
      <c r="H79" s="36">
        <v>12790</v>
      </c>
      <c r="I79" s="36">
        <v>43319</v>
      </c>
      <c r="J79" s="36">
        <v>12173</v>
      </c>
      <c r="K79" s="36">
        <v>57140</v>
      </c>
      <c r="L79" s="38">
        <v>12017</v>
      </c>
      <c r="M79" s="38">
        <v>63057</v>
      </c>
      <c r="N79" s="38">
        <v>11430</v>
      </c>
      <c r="O79" s="38">
        <v>53765</v>
      </c>
      <c r="P79" s="99">
        <v>10079</v>
      </c>
      <c r="Q79" s="99">
        <v>51574</v>
      </c>
      <c r="R79" s="99">
        <v>12857</v>
      </c>
      <c r="S79" s="99">
        <v>50678</v>
      </c>
    </row>
    <row r="80" spans="1:19" x14ac:dyDescent="0.25">
      <c r="A80" s="41" t="s">
        <v>59</v>
      </c>
      <c r="B80" s="41">
        <f>SUM(B63:B79)</f>
        <v>54691</v>
      </c>
      <c r="C80" s="41">
        <f t="shared" ref="C80:P80" si="4">SUM(C63:C79)</f>
        <v>219304</v>
      </c>
      <c r="D80" s="41">
        <f t="shared" si="4"/>
        <v>55868</v>
      </c>
      <c r="E80" s="41">
        <f t="shared" si="4"/>
        <v>214913</v>
      </c>
      <c r="F80" s="41">
        <f t="shared" si="4"/>
        <v>62971</v>
      </c>
      <c r="G80" s="41">
        <f t="shared" si="4"/>
        <v>231383</v>
      </c>
      <c r="H80" s="41">
        <f t="shared" si="4"/>
        <v>56452</v>
      </c>
      <c r="I80" s="41">
        <f t="shared" si="4"/>
        <v>278422</v>
      </c>
      <c r="J80" s="41">
        <f t="shared" si="4"/>
        <v>50583</v>
      </c>
      <c r="K80" s="41">
        <f t="shared" si="4"/>
        <v>281435</v>
      </c>
      <c r="L80" s="41">
        <f t="shared" si="4"/>
        <v>45339</v>
      </c>
      <c r="M80" s="41">
        <f t="shared" si="4"/>
        <v>252666</v>
      </c>
      <c r="N80" s="41">
        <f t="shared" si="4"/>
        <v>53657</v>
      </c>
      <c r="O80" s="41">
        <f>SUM(O63:O79)</f>
        <v>326661</v>
      </c>
      <c r="P80" s="41">
        <f t="shared" si="4"/>
        <v>44637</v>
      </c>
      <c r="Q80" s="41">
        <f>SUM(Q63:Q79)</f>
        <v>290398</v>
      </c>
      <c r="R80" s="41">
        <f t="shared" ref="R80:S80" si="5">SUM(R63:R79)</f>
        <v>49633</v>
      </c>
      <c r="S80" s="41">
        <f t="shared" si="5"/>
        <v>284741</v>
      </c>
    </row>
    <row r="81" spans="1:15" x14ac:dyDescent="0.25">
      <c r="A81" s="181" t="s">
        <v>40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</row>
  </sheetData>
  <mergeCells count="18">
    <mergeCell ref="A81:O81"/>
    <mergeCell ref="A62:S62"/>
    <mergeCell ref="A3:A4"/>
    <mergeCell ref="B3:C3"/>
    <mergeCell ref="D3:E3"/>
    <mergeCell ref="F3:G3"/>
    <mergeCell ref="H3:I3"/>
    <mergeCell ref="J3:K3"/>
    <mergeCell ref="R3:S3"/>
    <mergeCell ref="A6:S6"/>
    <mergeCell ref="A11:S11"/>
    <mergeCell ref="A22:S22"/>
    <mergeCell ref="A45:S45"/>
    <mergeCell ref="P3:Q3"/>
    <mergeCell ref="A1:S1"/>
    <mergeCell ref="L3:M3"/>
    <mergeCell ref="N3:O3"/>
    <mergeCell ref="A2:S2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  <rowBreaks count="1" manualBreakCount="1">
    <brk id="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81"/>
  <sheetViews>
    <sheetView view="pageBreakPreview" topLeftCell="A48" zoomScaleNormal="100" zoomScaleSheetLayoutView="100" workbookViewId="0">
      <selection activeCell="S80" sqref="S80"/>
    </sheetView>
  </sheetViews>
  <sheetFormatPr defaultRowHeight="15" x14ac:dyDescent="0.25"/>
  <cols>
    <col min="1" max="1" width="34" customWidth="1"/>
    <col min="2" max="2" width="8.42578125" hidden="1" customWidth="1"/>
    <col min="3" max="3" width="8.7109375" hidden="1" customWidth="1"/>
    <col min="4" max="4" width="8" bestFit="1" customWidth="1"/>
    <col min="5" max="5" width="8.7109375" bestFit="1" customWidth="1"/>
    <col min="6" max="6" width="8" bestFit="1" customWidth="1"/>
    <col min="7" max="7" width="8.7109375" bestFit="1" customWidth="1"/>
    <col min="8" max="8" width="8" bestFit="1" customWidth="1"/>
    <col min="9" max="9" width="8.7109375" bestFit="1" customWidth="1"/>
    <col min="10" max="10" width="8" bestFit="1" customWidth="1"/>
    <col min="11" max="11" width="8.7109375" bestFit="1" customWidth="1"/>
    <col min="12" max="12" width="8" bestFit="1" customWidth="1"/>
    <col min="13" max="13" width="8.7109375" bestFit="1" customWidth="1"/>
    <col min="14" max="14" width="8" bestFit="1" customWidth="1"/>
    <col min="15" max="15" width="8.7109375" bestFit="1" customWidth="1"/>
  </cols>
  <sheetData>
    <row r="1" spans="1:19" ht="15" customHeight="1" x14ac:dyDescent="0.25">
      <c r="A1" s="160" t="s">
        <v>399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x14ac:dyDescent="0.25">
      <c r="A2" s="202" t="s">
        <v>123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19" x14ac:dyDescent="0.25">
      <c r="A3" s="198" t="s">
        <v>53</v>
      </c>
      <c r="B3" s="199" t="s">
        <v>2</v>
      </c>
      <c r="C3" s="200"/>
      <c r="D3" s="199" t="s">
        <v>3</v>
      </c>
      <c r="E3" s="200"/>
      <c r="F3" s="199" t="s">
        <v>4</v>
      </c>
      <c r="G3" s="200"/>
      <c r="H3" s="199" t="s">
        <v>5</v>
      </c>
      <c r="I3" s="200"/>
      <c r="J3" s="199" t="s">
        <v>29</v>
      </c>
      <c r="K3" s="200"/>
      <c r="L3" s="199" t="s">
        <v>30</v>
      </c>
      <c r="M3" s="200"/>
      <c r="N3" s="199" t="s">
        <v>32</v>
      </c>
      <c r="O3" s="200"/>
      <c r="P3" s="199" t="s">
        <v>345</v>
      </c>
      <c r="Q3" s="200"/>
      <c r="R3" s="199" t="s">
        <v>390</v>
      </c>
      <c r="S3" s="200"/>
    </row>
    <row r="4" spans="1:19" x14ac:dyDescent="0.25">
      <c r="A4" s="198"/>
      <c r="B4" s="34" t="s">
        <v>54</v>
      </c>
      <c r="C4" s="34" t="s">
        <v>55</v>
      </c>
      <c r="D4" s="34" t="s">
        <v>54</v>
      </c>
      <c r="E4" s="34" t="s">
        <v>55</v>
      </c>
      <c r="F4" s="34" t="s">
        <v>54</v>
      </c>
      <c r="G4" s="34" t="s">
        <v>55</v>
      </c>
      <c r="H4" s="34" t="s">
        <v>54</v>
      </c>
      <c r="I4" s="34" t="s">
        <v>55</v>
      </c>
      <c r="J4" s="34" t="s">
        <v>54</v>
      </c>
      <c r="K4" s="34" t="s">
        <v>55</v>
      </c>
      <c r="L4" s="34" t="s">
        <v>54</v>
      </c>
      <c r="M4" s="34" t="s">
        <v>55</v>
      </c>
      <c r="N4" s="34" t="s">
        <v>54</v>
      </c>
      <c r="O4" s="34" t="s">
        <v>55</v>
      </c>
      <c r="P4" s="34" t="s">
        <v>54</v>
      </c>
      <c r="Q4" s="34" t="s">
        <v>55</v>
      </c>
      <c r="R4" s="34" t="s">
        <v>54</v>
      </c>
      <c r="S4" s="34" t="s">
        <v>55</v>
      </c>
    </row>
    <row r="5" spans="1:19" x14ac:dyDescent="0.25">
      <c r="A5" s="91">
        <v>1</v>
      </c>
      <c r="B5" s="91">
        <v>4</v>
      </c>
      <c r="C5" s="91">
        <v>5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1">
        <v>15</v>
      </c>
      <c r="R5" s="91">
        <v>16</v>
      </c>
      <c r="S5" s="91">
        <v>17</v>
      </c>
    </row>
    <row r="6" spans="1:19" x14ac:dyDescent="0.25">
      <c r="A6" s="205" t="s">
        <v>45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7"/>
    </row>
    <row r="7" spans="1:19" x14ac:dyDescent="0.25">
      <c r="A7" s="35" t="s">
        <v>56</v>
      </c>
      <c r="B7" s="36">
        <f>'Table 17'!B7-'Table 16'!B7</f>
        <v>614650</v>
      </c>
      <c r="C7" s="36">
        <f>'Table 17'!C7-'Table 16'!C7</f>
        <v>97780</v>
      </c>
      <c r="D7" s="36">
        <f>'Table 17'!D7-'Table 16'!D7</f>
        <v>630930</v>
      </c>
      <c r="E7" s="36">
        <f>'Table 17'!E7-'Table 16'!E7</f>
        <v>91697</v>
      </c>
      <c r="F7" s="36">
        <f>'Table 17'!F7-'Table 16'!F7</f>
        <v>662535</v>
      </c>
      <c r="G7" s="36">
        <f>'Table 17'!G7-'Table 16'!G7</f>
        <v>92380</v>
      </c>
      <c r="H7" s="36">
        <f>'Table 17'!H7-'Table 16'!H7</f>
        <v>778134</v>
      </c>
      <c r="I7" s="36">
        <f>'Table 17'!I7-'Table 16'!I7</f>
        <v>129698</v>
      </c>
      <c r="J7" s="36">
        <f>'Table 17'!J7-'Table 16'!J7</f>
        <v>709955</v>
      </c>
      <c r="K7" s="36">
        <f>'Table 17'!K7-'Table 16'!K7</f>
        <v>125378</v>
      </c>
      <c r="L7" s="36">
        <f>'Table 17'!L7-'Table 16'!L7</f>
        <v>570010</v>
      </c>
      <c r="M7" s="36">
        <f>'Table 17'!M7-'Table 16'!M7</f>
        <v>91079</v>
      </c>
      <c r="N7" s="36">
        <f>'Table 17'!N7-'Table 16'!N7</f>
        <v>312501</v>
      </c>
      <c r="O7" s="36">
        <f>'Table 17'!O7-'Table 16'!O7</f>
        <v>43263</v>
      </c>
      <c r="P7" s="36">
        <f>'Table 17'!P7-'Table 16'!P7</f>
        <v>169661</v>
      </c>
      <c r="Q7" s="36">
        <f>'Table 17'!Q7-'Table 16'!Q7</f>
        <v>56608</v>
      </c>
      <c r="R7" s="36">
        <v>618927</v>
      </c>
      <c r="S7" s="36">
        <v>148860</v>
      </c>
    </row>
    <row r="8" spans="1:19" x14ac:dyDescent="0.25">
      <c r="A8" s="35" t="s">
        <v>57</v>
      </c>
      <c r="B8" s="36">
        <f>'Table 17'!B8-'Table 16'!B8</f>
        <v>401989</v>
      </c>
      <c r="C8" s="36">
        <f>'Table 17'!C8-'Table 16'!C8</f>
        <v>92496</v>
      </c>
      <c r="D8" s="36">
        <f>'Table 17'!D8-'Table 16'!D8</f>
        <v>340986</v>
      </c>
      <c r="E8" s="36">
        <f>'Table 17'!E8-'Table 16'!E8</f>
        <v>84618</v>
      </c>
      <c r="F8" s="36">
        <f>'Table 17'!F8-'Table 16'!F8</f>
        <v>261668</v>
      </c>
      <c r="G8" s="36">
        <f>'Table 17'!G8-'Table 16'!G8</f>
        <v>86553</v>
      </c>
      <c r="H8" s="36">
        <f>'Table 17'!H8-'Table 16'!H8</f>
        <v>36102</v>
      </c>
      <c r="I8" s="36">
        <f>'Table 17'!I8-'Table 16'!I8</f>
        <v>8264</v>
      </c>
      <c r="J8" s="36">
        <f>'Table 17'!J8-'Table 16'!J8</f>
        <v>121851</v>
      </c>
      <c r="K8" s="36">
        <f>'Table 17'!K8-'Table 16'!K8</f>
        <v>33450</v>
      </c>
      <c r="L8" s="36">
        <f>'Table 17'!L8-'Table 16'!L8</f>
        <v>-27317</v>
      </c>
      <c r="M8" s="36">
        <f>'Table 17'!M8-'Table 16'!M8</f>
        <v>-4751</v>
      </c>
      <c r="N8" s="36">
        <f>'Table 17'!N8-'Table 16'!N8</f>
        <v>-139767</v>
      </c>
      <c r="O8" s="36">
        <f>'Table 17'!O8-'Table 16'!O8</f>
        <v>-54620</v>
      </c>
      <c r="P8" s="36">
        <f>'Table 17'!P8-'Table 16'!P8</f>
        <v>-780540</v>
      </c>
      <c r="Q8" s="36">
        <f>'Table 17'!Q8-'Table 16'!Q8</f>
        <v>-411587</v>
      </c>
      <c r="R8" s="36">
        <v>-243904</v>
      </c>
      <c r="S8" s="36">
        <v>-92133</v>
      </c>
    </row>
    <row r="9" spans="1:19" x14ac:dyDescent="0.25">
      <c r="A9" s="35" t="s">
        <v>58</v>
      </c>
      <c r="B9" s="36">
        <f>'Table 17'!B9-'Table 16'!B9</f>
        <v>-5505</v>
      </c>
      <c r="C9" s="36">
        <f>'Table 17'!C9-'Table 16'!C9</f>
        <v>-1287</v>
      </c>
      <c r="D9" s="36">
        <f>'Table 17'!D9-'Table 16'!D9</f>
        <v>-5023</v>
      </c>
      <c r="E9" s="36">
        <f>'Table 17'!E9-'Table 16'!E9</f>
        <v>-855</v>
      </c>
      <c r="F9" s="36">
        <f>'Table 17'!F9-'Table 16'!F9</f>
        <v>-3681</v>
      </c>
      <c r="G9" s="36">
        <f>'Table 17'!G9-'Table 16'!G9</f>
        <v>-466</v>
      </c>
      <c r="H9" s="36">
        <f>'Table 17'!H9-'Table 16'!H9</f>
        <v>-4433</v>
      </c>
      <c r="I9" s="36">
        <f>'Table 17'!I9-'Table 16'!I9</f>
        <v>-283</v>
      </c>
      <c r="J9" s="36">
        <f>'Table 17'!J9-'Table 16'!J9</f>
        <v>-4135</v>
      </c>
      <c r="K9" s="36">
        <f>'Table 17'!K9-'Table 16'!K9</f>
        <v>-836</v>
      </c>
      <c r="L9" s="36">
        <f>'Table 17'!L9-'Table 16'!L9</f>
        <v>-3739</v>
      </c>
      <c r="M9" s="36">
        <f>'Table 17'!M9-'Table 16'!M9</f>
        <v>-1139</v>
      </c>
      <c r="N9" s="36">
        <f>'Table 17'!N9-'Table 16'!N9</f>
        <v>-4141</v>
      </c>
      <c r="O9" s="36">
        <f>'Table 17'!O9-'Table 16'!O9</f>
        <v>-1072</v>
      </c>
      <c r="P9" s="36">
        <f>'Table 17'!P9-'Table 16'!P9</f>
        <v>-11310</v>
      </c>
      <c r="Q9" s="36">
        <f>'Table 17'!Q9-'Table 16'!Q9</f>
        <v>-3690</v>
      </c>
      <c r="R9" s="36">
        <v>-5631</v>
      </c>
      <c r="S9" s="36">
        <v>-1842</v>
      </c>
    </row>
    <row r="10" spans="1:19" s="5" customFormat="1" x14ac:dyDescent="0.25">
      <c r="A10" s="39" t="s">
        <v>59</v>
      </c>
      <c r="B10" s="40">
        <f>SUM(B7:B9)</f>
        <v>1011134</v>
      </c>
      <c r="C10" s="40">
        <f t="shared" ref="C10" si="0">SUM(C7:C9)</f>
        <v>188989</v>
      </c>
      <c r="D10" s="40">
        <f>SUM(D7:D9)</f>
        <v>966893</v>
      </c>
      <c r="E10" s="40">
        <f t="shared" ref="E10:R10" si="1">SUM(E7:E9)</f>
        <v>175460</v>
      </c>
      <c r="F10" s="40">
        <f t="shared" si="1"/>
        <v>920522</v>
      </c>
      <c r="G10" s="40">
        <f t="shared" si="1"/>
        <v>178467</v>
      </c>
      <c r="H10" s="40">
        <f t="shared" si="1"/>
        <v>809803</v>
      </c>
      <c r="I10" s="40">
        <f t="shared" si="1"/>
        <v>137679</v>
      </c>
      <c r="J10" s="40">
        <f t="shared" si="1"/>
        <v>827671</v>
      </c>
      <c r="K10" s="40">
        <f t="shared" si="1"/>
        <v>157992</v>
      </c>
      <c r="L10" s="40">
        <f t="shared" si="1"/>
        <v>538954</v>
      </c>
      <c r="M10" s="40">
        <f t="shared" si="1"/>
        <v>85189</v>
      </c>
      <c r="N10" s="40">
        <f t="shared" si="1"/>
        <v>168593</v>
      </c>
      <c r="O10" s="40">
        <f t="shared" si="1"/>
        <v>-12429</v>
      </c>
      <c r="P10" s="40">
        <f t="shared" si="1"/>
        <v>-622189</v>
      </c>
      <c r="Q10" s="40">
        <f t="shared" si="1"/>
        <v>-358669</v>
      </c>
      <c r="R10" s="40">
        <f t="shared" si="1"/>
        <v>369392</v>
      </c>
      <c r="S10" s="40">
        <f>SUM(S7:S9)</f>
        <v>54885</v>
      </c>
    </row>
    <row r="11" spans="1:19" x14ac:dyDescent="0.25">
      <c r="A11" s="196" t="s">
        <v>8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2" spans="1:19" x14ac:dyDescent="0.25">
      <c r="A12" s="125" t="s">
        <v>60</v>
      </c>
      <c r="B12" s="126">
        <f>'Table 17'!B12-'Table 16'!B12</f>
        <v>25462</v>
      </c>
      <c r="C12" s="126">
        <f>'Table 17'!C12-'Table 16'!C12</f>
        <v>16862</v>
      </c>
      <c r="D12" s="126">
        <f>'Table 17'!D12-'Table 16'!D12</f>
        <v>46243</v>
      </c>
      <c r="E12" s="126">
        <f>'Table 17'!E12-'Table 16'!E12</f>
        <v>26172</v>
      </c>
      <c r="F12" s="126">
        <f>'Table 17'!F12-'Table 16'!F12</f>
        <v>49552</v>
      </c>
      <c r="G12" s="126">
        <f>'Table 17'!G12-'Table 16'!G12</f>
        <v>28871</v>
      </c>
      <c r="H12" s="126">
        <f>'Table 17'!H12-'Table 16'!H12</f>
        <v>61932</v>
      </c>
      <c r="I12" s="126">
        <f>'Table 17'!I12-'Table 16'!I12</f>
        <v>55712</v>
      </c>
      <c r="J12" s="126">
        <f>'Table 17'!J12-'Table 16'!J12</f>
        <v>39000</v>
      </c>
      <c r="K12" s="126">
        <f>'Table 17'!K12-'Table 16'!K12</f>
        <v>36700</v>
      </c>
      <c r="L12" s="126">
        <f>'Table 17'!L12-'Table 16'!L12</f>
        <v>59178</v>
      </c>
      <c r="M12" s="126">
        <f>'Table 17'!M12-'Table 16'!M12</f>
        <v>46187</v>
      </c>
      <c r="N12" s="126">
        <f>'Table 17'!N12-'Table 16'!N12</f>
        <v>73363</v>
      </c>
      <c r="O12" s="126">
        <f>'Table 17'!O12-'Table 16'!O12</f>
        <v>52631</v>
      </c>
      <c r="P12" s="126">
        <f>'Table 17'!P12-'Table 16'!P12</f>
        <v>53872</v>
      </c>
      <c r="Q12" s="126">
        <f>'Table 17'!Q12-'Table 16'!Q12</f>
        <v>55213</v>
      </c>
      <c r="R12" s="126">
        <v>52748</v>
      </c>
      <c r="S12" s="126">
        <v>50698</v>
      </c>
    </row>
    <row r="13" spans="1:19" x14ac:dyDescent="0.25">
      <c r="A13" s="35" t="s">
        <v>61</v>
      </c>
      <c r="B13" s="36">
        <f>'Table 17'!B13-'Table 16'!B13</f>
        <v>61564</v>
      </c>
      <c r="C13" s="36">
        <f>'Table 17'!C13-'Table 16'!C13</f>
        <v>25223</v>
      </c>
      <c r="D13" s="36">
        <f>'Table 17'!D13-'Table 16'!D13</f>
        <v>55199</v>
      </c>
      <c r="E13" s="36">
        <f>'Table 17'!E13-'Table 16'!E13</f>
        <v>23368</v>
      </c>
      <c r="F13" s="36">
        <f>'Table 17'!F13-'Table 16'!F13</f>
        <v>55187</v>
      </c>
      <c r="G13" s="36">
        <f>'Table 17'!G13-'Table 16'!G13</f>
        <v>23683</v>
      </c>
      <c r="H13" s="36">
        <f>'Table 17'!H13-'Table 16'!H13</f>
        <v>44996</v>
      </c>
      <c r="I13" s="36">
        <f>'Table 17'!I13-'Table 16'!I13</f>
        <v>21350</v>
      </c>
      <c r="J13" s="36">
        <f>'Table 17'!J13-'Table 16'!J13</f>
        <v>30847</v>
      </c>
      <c r="K13" s="36">
        <f>'Table 17'!K13-'Table 16'!K13</f>
        <v>14263</v>
      </c>
      <c r="L13" s="36">
        <f>'Table 17'!L13-'Table 16'!L13</f>
        <v>32537</v>
      </c>
      <c r="M13" s="36">
        <f>'Table 17'!M13-'Table 16'!M13</f>
        <v>17637</v>
      </c>
      <c r="N13" s="36">
        <f>'Table 17'!N13-'Table 16'!N13</f>
        <v>21221</v>
      </c>
      <c r="O13" s="36">
        <f>'Table 17'!O13-'Table 16'!O13</f>
        <v>14787</v>
      </c>
      <c r="P13" s="36">
        <f>'Table 17'!P13-'Table 16'!P13</f>
        <v>20663</v>
      </c>
      <c r="Q13" s="36">
        <f>'Table 17'!Q13-'Table 16'!Q13</f>
        <v>15467</v>
      </c>
      <c r="R13" s="36">
        <v>24773</v>
      </c>
      <c r="S13" s="36">
        <v>12941</v>
      </c>
    </row>
    <row r="14" spans="1:19" x14ac:dyDescent="0.25">
      <c r="A14" s="35" t="s">
        <v>62</v>
      </c>
      <c r="B14" s="36">
        <f>'Table 17'!B14-'Table 16'!B14</f>
        <v>9391</v>
      </c>
      <c r="C14" s="36">
        <f>'Table 17'!C14-'Table 16'!C14</f>
        <v>28382</v>
      </c>
      <c r="D14" s="36">
        <f>'Table 17'!D14-'Table 16'!D14</f>
        <v>-203432</v>
      </c>
      <c r="E14" s="36">
        <f>'Table 17'!E14-'Table 16'!E14</f>
        <v>-4990</v>
      </c>
      <c r="F14" s="36">
        <f>'Table 17'!F14-'Table 16'!F14</f>
        <v>63937</v>
      </c>
      <c r="G14" s="36">
        <f>'Table 17'!G14-'Table 16'!G14</f>
        <v>70659</v>
      </c>
      <c r="H14" s="36">
        <f>'Table 17'!H14-'Table 16'!H14</f>
        <v>155699</v>
      </c>
      <c r="I14" s="36">
        <f>'Table 17'!I14-'Table 16'!I14</f>
        <v>145725</v>
      </c>
      <c r="J14" s="36">
        <f>'Table 17'!J14-'Table 16'!J14</f>
        <v>53474</v>
      </c>
      <c r="K14" s="36">
        <f>'Table 17'!K14-'Table 16'!K14</f>
        <v>49910</v>
      </c>
      <c r="L14" s="36">
        <f>'Table 17'!L14-'Table 16'!L14</f>
        <v>51745</v>
      </c>
      <c r="M14" s="36">
        <f>'Table 17'!M14-'Table 16'!M14</f>
        <v>41943</v>
      </c>
      <c r="N14" s="36">
        <f>'Table 17'!N14-'Table 16'!N14</f>
        <v>-47605</v>
      </c>
      <c r="O14" s="36">
        <f>'Table 17'!O14-'Table 16'!O14</f>
        <v>-62302</v>
      </c>
      <c r="P14" s="36">
        <f>'Table 17'!P14-'Table 16'!P14</f>
        <v>-322202</v>
      </c>
      <c r="Q14" s="36">
        <f>'Table 17'!Q14-'Table 16'!Q14</f>
        <v>-381212</v>
      </c>
      <c r="R14" s="36">
        <v>-162440</v>
      </c>
      <c r="S14" s="36">
        <v>-171236</v>
      </c>
    </row>
    <row r="15" spans="1:19" x14ac:dyDescent="0.25">
      <c r="A15" s="35" t="s">
        <v>63</v>
      </c>
      <c r="B15" s="36">
        <f>'Table 17'!B15-'Table 16'!B15</f>
        <v>2402</v>
      </c>
      <c r="C15" s="36">
        <f>'Table 17'!C15-'Table 16'!C15</f>
        <v>1450</v>
      </c>
      <c r="D15" s="36">
        <f>'Table 17'!D15-'Table 16'!D15</f>
        <v>-1558</v>
      </c>
      <c r="E15" s="36">
        <f>'Table 17'!E15-'Table 16'!E15</f>
        <v>-1084</v>
      </c>
      <c r="F15" s="36">
        <f>'Table 17'!F15-'Table 16'!F15</f>
        <v>-1912</v>
      </c>
      <c r="G15" s="36">
        <f>'Table 17'!G15-'Table 16'!G15</f>
        <v>-1223</v>
      </c>
      <c r="H15" s="36">
        <f>'Table 17'!H15-'Table 16'!H15</f>
        <v>-2896</v>
      </c>
      <c r="I15" s="36">
        <f>'Table 17'!I15-'Table 16'!I15</f>
        <v>-1852</v>
      </c>
      <c r="J15" s="36">
        <f>'Table 17'!J15-'Table 16'!J15</f>
        <v>-3123</v>
      </c>
      <c r="K15" s="36">
        <f>'Table 17'!K15-'Table 16'!K15</f>
        <v>-2071</v>
      </c>
      <c r="L15" s="36">
        <f>'Table 17'!L15-'Table 16'!L15</f>
        <v>-1686</v>
      </c>
      <c r="M15" s="36">
        <f>'Table 17'!M15-'Table 16'!M15</f>
        <v>-919</v>
      </c>
      <c r="N15" s="36">
        <f>'Table 17'!N15-'Table 16'!N15</f>
        <v>-1981</v>
      </c>
      <c r="O15" s="36">
        <f>'Table 17'!O15-'Table 16'!O15</f>
        <v>-1555</v>
      </c>
      <c r="P15" s="36">
        <f>'Table 17'!P15-'Table 16'!P15</f>
        <v>-5374</v>
      </c>
      <c r="Q15" s="36">
        <f>'Table 17'!Q15-'Table 16'!Q15</f>
        <v>-6067</v>
      </c>
      <c r="R15" s="36">
        <v>-2997</v>
      </c>
      <c r="S15" s="36">
        <v>-3533</v>
      </c>
    </row>
    <row r="16" spans="1:19" x14ac:dyDescent="0.25">
      <c r="A16" s="35" t="s">
        <v>64</v>
      </c>
      <c r="B16" s="36">
        <f>'Table 17'!B16-'Table 16'!B16</f>
        <v>17285</v>
      </c>
      <c r="C16" s="36">
        <f>'Table 17'!C16-'Table 16'!C16</f>
        <v>6387</v>
      </c>
      <c r="D16" s="36">
        <f>'Table 17'!D16-'Table 16'!D16</f>
        <v>7329</v>
      </c>
      <c r="E16" s="36">
        <f>'Table 17'!E16-'Table 16'!E16</f>
        <v>2851</v>
      </c>
      <c r="F16" s="36">
        <f>'Table 17'!F16-'Table 16'!F16</f>
        <v>7747</v>
      </c>
      <c r="G16" s="36">
        <f>'Table 17'!G16-'Table 16'!G16</f>
        <v>2785</v>
      </c>
      <c r="H16" s="36">
        <f>'Table 17'!H16-'Table 16'!H16</f>
        <v>13430</v>
      </c>
      <c r="I16" s="36">
        <f>'Table 17'!I16-'Table 16'!I16</f>
        <v>5843</v>
      </c>
      <c r="J16" s="36">
        <f>'Table 17'!J16-'Table 16'!J16</f>
        <v>24082</v>
      </c>
      <c r="K16" s="36">
        <f>'Table 17'!K16-'Table 16'!K16</f>
        <v>11248</v>
      </c>
      <c r="L16" s="36">
        <f>'Table 17'!L16-'Table 16'!L16</f>
        <v>11584</v>
      </c>
      <c r="M16" s="36">
        <f>'Table 17'!M16-'Table 16'!M16</f>
        <v>5113</v>
      </c>
      <c r="N16" s="36">
        <f>'Table 17'!N16-'Table 16'!N16</f>
        <v>16631</v>
      </c>
      <c r="O16" s="36">
        <f>'Table 17'!O16-'Table 16'!O16</f>
        <v>6788</v>
      </c>
      <c r="P16" s="36">
        <f>'Table 17'!P16-'Table 16'!P16</f>
        <v>21806</v>
      </c>
      <c r="Q16" s="36">
        <f>'Table 17'!Q16-'Table 16'!Q16</f>
        <v>14693</v>
      </c>
      <c r="R16" s="36">
        <v>20330</v>
      </c>
      <c r="S16" s="36">
        <v>16519</v>
      </c>
    </row>
    <row r="17" spans="1:19" x14ac:dyDescent="0.25">
      <c r="A17" s="35" t="s">
        <v>65</v>
      </c>
      <c r="B17" s="36">
        <f>'Table 17'!B17-'Table 16'!B17</f>
        <v>11985</v>
      </c>
      <c r="C17" s="36">
        <f>'Table 17'!C17-'Table 16'!C17</f>
        <v>20127</v>
      </c>
      <c r="D17" s="36">
        <f>'Table 17'!D17-'Table 16'!D17</f>
        <v>5718</v>
      </c>
      <c r="E17" s="36">
        <f>'Table 17'!E17-'Table 16'!E17</f>
        <v>12727</v>
      </c>
      <c r="F17" s="36">
        <f>'Table 17'!F17-'Table 16'!F17</f>
        <v>4141</v>
      </c>
      <c r="G17" s="36">
        <f>'Table 17'!G17-'Table 16'!G17</f>
        <v>9394</v>
      </c>
      <c r="H17" s="36">
        <f>'Table 17'!H17-'Table 16'!H17</f>
        <v>7201</v>
      </c>
      <c r="I17" s="36">
        <f>'Table 17'!I17-'Table 16'!I17</f>
        <v>15943</v>
      </c>
      <c r="J17" s="36">
        <f>'Table 17'!J17-'Table 16'!J17</f>
        <v>10181</v>
      </c>
      <c r="K17" s="36">
        <f>'Table 17'!K17-'Table 16'!K17</f>
        <v>20171</v>
      </c>
      <c r="L17" s="36">
        <f>'Table 17'!L17-'Table 16'!L17</f>
        <v>6906</v>
      </c>
      <c r="M17" s="36">
        <f>'Table 17'!M17-'Table 16'!M17</f>
        <v>13586</v>
      </c>
      <c r="N17" s="36">
        <f>'Table 17'!N17-'Table 16'!N17</f>
        <v>9083</v>
      </c>
      <c r="O17" s="36">
        <f>'Table 17'!O17-'Table 16'!O17</f>
        <v>20848</v>
      </c>
      <c r="P17" s="36">
        <f>'Table 17'!P17-'Table 16'!P17</f>
        <v>8641</v>
      </c>
      <c r="Q17" s="36">
        <f>'Table 17'!Q17-'Table 16'!Q17</f>
        <v>28385</v>
      </c>
      <c r="R17" s="36">
        <v>12755</v>
      </c>
      <c r="S17" s="36">
        <v>36593</v>
      </c>
    </row>
    <row r="18" spans="1:19" x14ac:dyDescent="0.25">
      <c r="A18" s="35" t="s">
        <v>66</v>
      </c>
      <c r="B18" s="36">
        <f>'Table 17'!B18-'Table 16'!B18</f>
        <v>-482</v>
      </c>
      <c r="C18" s="36">
        <f>'Table 17'!C18-'Table 16'!C18</f>
        <v>-1777</v>
      </c>
      <c r="D18" s="36">
        <f>'Table 17'!D18-'Table 16'!D18</f>
        <v>-454</v>
      </c>
      <c r="E18" s="36">
        <f>'Table 17'!E18-'Table 16'!E18</f>
        <v>-1756</v>
      </c>
      <c r="F18" s="36">
        <f>'Table 17'!F18-'Table 16'!F18</f>
        <v>-455</v>
      </c>
      <c r="G18" s="36">
        <f>'Table 17'!G18-'Table 16'!G18</f>
        <v>-1713</v>
      </c>
      <c r="H18" s="36">
        <f>'Table 17'!H18-'Table 16'!H18</f>
        <v>-581</v>
      </c>
      <c r="I18" s="36">
        <f>'Table 17'!I18-'Table 16'!I18</f>
        <v>-2191</v>
      </c>
      <c r="J18" s="36">
        <f>'Table 17'!J18-'Table 16'!J18</f>
        <v>-632</v>
      </c>
      <c r="K18" s="36">
        <f>'Table 17'!K18-'Table 16'!K18</f>
        <v>-2510</v>
      </c>
      <c r="L18" s="36">
        <f>'Table 17'!L18-'Table 16'!L18</f>
        <v>-578</v>
      </c>
      <c r="M18" s="36">
        <f>'Table 17'!M18-'Table 16'!M18</f>
        <v>-2442</v>
      </c>
      <c r="N18" s="36">
        <f>'Table 17'!N18-'Table 16'!N18</f>
        <v>-626</v>
      </c>
      <c r="O18" s="36">
        <f>'Table 17'!O18-'Table 16'!O18</f>
        <v>-3627</v>
      </c>
      <c r="P18" s="36">
        <f>'Table 17'!P18-'Table 16'!P18</f>
        <v>-1344</v>
      </c>
      <c r="Q18" s="36">
        <f>'Table 17'!Q18-'Table 16'!Q18</f>
        <v>-11049</v>
      </c>
      <c r="R18" s="36">
        <v>-521</v>
      </c>
      <c r="S18" s="36">
        <v>-3174</v>
      </c>
    </row>
    <row r="19" spans="1:19" x14ac:dyDescent="0.25">
      <c r="A19" s="35" t="s">
        <v>67</v>
      </c>
      <c r="B19" s="36">
        <f>'Table 17'!B19-'Table 16'!B19</f>
        <v>43733</v>
      </c>
      <c r="C19" s="36">
        <f>'Table 17'!C19-'Table 16'!C19</f>
        <v>10989</v>
      </c>
      <c r="D19" s="36">
        <f>'Table 17'!D19-'Table 16'!D19</f>
        <v>56798</v>
      </c>
      <c r="E19" s="36">
        <f>'Table 17'!E19-'Table 16'!E19</f>
        <v>15626</v>
      </c>
      <c r="F19" s="36">
        <f>'Table 17'!F19-'Table 16'!F19</f>
        <v>68358</v>
      </c>
      <c r="G19" s="36">
        <f>'Table 17'!G19-'Table 16'!G19</f>
        <v>19091</v>
      </c>
      <c r="H19" s="36">
        <f>'Table 17'!H19-'Table 16'!H19</f>
        <v>83998</v>
      </c>
      <c r="I19" s="36">
        <f>'Table 17'!I19-'Table 16'!I19</f>
        <v>36706</v>
      </c>
      <c r="J19" s="36">
        <f>'Table 17'!J19-'Table 16'!J19</f>
        <v>51919</v>
      </c>
      <c r="K19" s="36">
        <f>'Table 17'!K19-'Table 16'!K19</f>
        <v>15376</v>
      </c>
      <c r="L19" s="36">
        <f>'Table 17'!L19-'Table 16'!L19</f>
        <v>19278</v>
      </c>
      <c r="M19" s="36">
        <f>'Table 17'!M19-'Table 16'!M19</f>
        <v>7097</v>
      </c>
      <c r="N19" s="36">
        <f>'Table 17'!N19-'Table 16'!N19</f>
        <v>27792</v>
      </c>
      <c r="O19" s="36">
        <f>'Table 17'!O19-'Table 16'!O19</f>
        <v>9297</v>
      </c>
      <c r="P19" s="36">
        <f>'Table 17'!P19-'Table 16'!P19</f>
        <v>-65464</v>
      </c>
      <c r="Q19" s="36">
        <f>'Table 17'!Q19-'Table 16'!Q19</f>
        <v>-41664</v>
      </c>
      <c r="R19" s="36">
        <v>7964</v>
      </c>
      <c r="S19" s="36">
        <v>-1330</v>
      </c>
    </row>
    <row r="20" spans="1:19" x14ac:dyDescent="0.25">
      <c r="A20" s="35" t="s">
        <v>68</v>
      </c>
      <c r="B20" s="36">
        <f>'Table 17'!B20-'Table 16'!B20</f>
        <v>681798</v>
      </c>
      <c r="C20" s="36">
        <f>'Table 17'!C20-'Table 16'!C20</f>
        <v>55259</v>
      </c>
      <c r="D20" s="36">
        <f>'Table 17'!D20-'Table 16'!D20</f>
        <v>666641</v>
      </c>
      <c r="E20" s="36">
        <f>'Table 17'!E20-'Table 16'!E20</f>
        <v>51001</v>
      </c>
      <c r="F20" s="36">
        <f>'Table 17'!F20-'Table 16'!F20</f>
        <v>809228</v>
      </c>
      <c r="G20" s="36">
        <f>'Table 17'!G20-'Table 16'!G20</f>
        <v>54546</v>
      </c>
      <c r="H20" s="36">
        <f>'Table 17'!H20-'Table 16'!H20</f>
        <v>1038988</v>
      </c>
      <c r="I20" s="36">
        <f>'Table 17'!I20-'Table 16'!I20</f>
        <v>75279</v>
      </c>
      <c r="J20" s="36">
        <f>'Table 17'!J20-'Table 16'!J20</f>
        <v>1130043</v>
      </c>
      <c r="K20" s="36">
        <f>'Table 17'!K20-'Table 16'!K20</f>
        <v>77436</v>
      </c>
      <c r="L20" s="36">
        <f>'Table 17'!L20-'Table 16'!L20</f>
        <v>814085</v>
      </c>
      <c r="M20" s="36">
        <f>'Table 17'!M20-'Table 16'!M20</f>
        <v>54693</v>
      </c>
      <c r="N20" s="36">
        <f>'Table 17'!N20-'Table 16'!N20</f>
        <v>974446</v>
      </c>
      <c r="O20" s="36">
        <f>'Table 17'!O20-'Table 16'!O20</f>
        <v>84326</v>
      </c>
      <c r="P20" s="36">
        <f>'Table 17'!P20-'Table 16'!P20</f>
        <v>966634</v>
      </c>
      <c r="Q20" s="36">
        <f>'Table 17'!Q20-'Table 16'!Q20</f>
        <v>74212</v>
      </c>
      <c r="R20" s="36">
        <v>572194</v>
      </c>
      <c r="S20" s="36">
        <v>32107</v>
      </c>
    </row>
    <row r="21" spans="1:19" s="5" customFormat="1" x14ac:dyDescent="0.25">
      <c r="A21" s="39" t="s">
        <v>59</v>
      </c>
      <c r="B21" s="40">
        <f>SUM(B12:B20)</f>
        <v>853138</v>
      </c>
      <c r="C21" s="40">
        <f t="shared" ref="C21:R21" si="2">SUM(C12:C20)</f>
        <v>162902</v>
      </c>
      <c r="D21" s="40">
        <f t="shared" si="2"/>
        <v>632484</v>
      </c>
      <c r="E21" s="40">
        <f t="shared" si="2"/>
        <v>123915</v>
      </c>
      <c r="F21" s="40">
        <f t="shared" si="2"/>
        <v>1055783</v>
      </c>
      <c r="G21" s="40">
        <f t="shared" si="2"/>
        <v>206093</v>
      </c>
      <c r="H21" s="40">
        <f t="shared" si="2"/>
        <v>1402767</v>
      </c>
      <c r="I21" s="40">
        <f t="shared" si="2"/>
        <v>352515</v>
      </c>
      <c r="J21" s="40">
        <f t="shared" si="2"/>
        <v>1335791</v>
      </c>
      <c r="K21" s="40">
        <f t="shared" si="2"/>
        <v>220523</v>
      </c>
      <c r="L21" s="40">
        <f t="shared" si="2"/>
        <v>993049</v>
      </c>
      <c r="M21" s="40">
        <f t="shared" si="2"/>
        <v>182895</v>
      </c>
      <c r="N21" s="40">
        <f t="shared" si="2"/>
        <v>1072324</v>
      </c>
      <c r="O21" s="40">
        <f t="shared" si="2"/>
        <v>121193</v>
      </c>
      <c r="P21" s="40">
        <f t="shared" si="2"/>
        <v>677232</v>
      </c>
      <c r="Q21" s="40">
        <f t="shared" si="2"/>
        <v>-252022</v>
      </c>
      <c r="R21" s="40">
        <f t="shared" si="2"/>
        <v>524806</v>
      </c>
      <c r="S21" s="40">
        <f>SUM(S12:S20)</f>
        <v>-30415</v>
      </c>
    </row>
    <row r="22" spans="1:19" x14ac:dyDescent="0.25">
      <c r="A22" s="196" t="s">
        <v>44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</row>
    <row r="23" spans="1:19" x14ac:dyDescent="0.25">
      <c r="A23" s="125" t="s">
        <v>69</v>
      </c>
      <c r="B23" s="126">
        <f>'Table 17'!B23-'Table 16'!B23</f>
        <v>784397</v>
      </c>
      <c r="C23" s="126">
        <f>'Table 17'!C23-'Table 16'!C23</f>
        <v>201124</v>
      </c>
      <c r="D23" s="126">
        <f>'Table 17'!D23-'Table 16'!D23</f>
        <v>834894</v>
      </c>
      <c r="E23" s="126">
        <f>'Table 17'!E23-'Table 16'!E23</f>
        <v>187681</v>
      </c>
      <c r="F23" s="126">
        <f>'Table 17'!F23-'Table 16'!F23</f>
        <v>872295</v>
      </c>
      <c r="G23" s="126">
        <f>'Table 17'!G23-'Table 16'!G23</f>
        <v>285223</v>
      </c>
      <c r="H23" s="126">
        <f>'Table 17'!H23-'Table 16'!H23</f>
        <v>919477</v>
      </c>
      <c r="I23" s="126">
        <f>'Table 17'!I23-'Table 16'!I23</f>
        <v>411884</v>
      </c>
      <c r="J23" s="126">
        <f>'Table 17'!J23-'Table 16'!J23</f>
        <v>913746</v>
      </c>
      <c r="K23" s="126">
        <f>'Table 17'!K23-'Table 16'!K23</f>
        <v>267444</v>
      </c>
      <c r="L23" s="126">
        <f>'Table 17'!L23-'Table 16'!L23</f>
        <v>893648</v>
      </c>
      <c r="M23" s="126">
        <f>'Table 17'!M23-'Table 16'!M23</f>
        <v>269424</v>
      </c>
      <c r="N23" s="126">
        <f>'Table 17'!N23-'Table 16'!N23</f>
        <v>1032596</v>
      </c>
      <c r="O23" s="126">
        <f>'Table 17'!O23-'Table 16'!O23</f>
        <v>758413</v>
      </c>
      <c r="P23" s="126">
        <f>'Table 17'!P23-'Table 16'!P23</f>
        <v>1044495</v>
      </c>
      <c r="Q23" s="126">
        <f>'Table 17'!Q23-'Table 16'!Q23</f>
        <v>455077</v>
      </c>
      <c r="R23" s="36">
        <v>1094519</v>
      </c>
      <c r="S23" s="36">
        <v>407208</v>
      </c>
    </row>
    <row r="24" spans="1:19" x14ac:dyDescent="0.25">
      <c r="A24" s="35" t="s">
        <v>70</v>
      </c>
      <c r="B24" s="36">
        <f>'Table 17'!B24-'Table 16'!B24</f>
        <v>-15687</v>
      </c>
      <c r="C24" s="36">
        <f>'Table 17'!C24-'Table 16'!C24</f>
        <v>-8161</v>
      </c>
      <c r="D24" s="36">
        <f>'Table 17'!D24-'Table 16'!D24</f>
        <v>-18171</v>
      </c>
      <c r="E24" s="36">
        <f>'Table 17'!E24-'Table 16'!E24</f>
        <v>-9159</v>
      </c>
      <c r="F24" s="36">
        <f>'Table 17'!F24-'Table 16'!F24</f>
        <v>-15263</v>
      </c>
      <c r="G24" s="36">
        <f>'Table 17'!G24-'Table 16'!G24</f>
        <v>-11397</v>
      </c>
      <c r="H24" s="36">
        <f>'Table 17'!H24-'Table 16'!H24</f>
        <v>-6169</v>
      </c>
      <c r="I24" s="36">
        <f>'Table 17'!I24-'Table 16'!I24</f>
        <v>-3882</v>
      </c>
      <c r="J24" s="36">
        <f>'Table 17'!J24-'Table 16'!J24</f>
        <v>0</v>
      </c>
      <c r="K24" s="36">
        <f>'Table 17'!K24-'Table 16'!K24</f>
        <v>-1099</v>
      </c>
      <c r="L24" s="36">
        <f>'Table 17'!L24-'Table 16'!L24</f>
        <v>-5153</v>
      </c>
      <c r="M24" s="36">
        <f>'Table 17'!M24-'Table 16'!M24</f>
        <v>-4823</v>
      </c>
      <c r="N24" s="36">
        <f>'Table 17'!N24-'Table 16'!N24</f>
        <v>196</v>
      </c>
      <c r="O24" s="36">
        <f>'Table 17'!O24-'Table 16'!O24</f>
        <v>-1779</v>
      </c>
      <c r="P24" s="36">
        <f>'Table 17'!P24-'Table 16'!P24</f>
        <v>-57340</v>
      </c>
      <c r="Q24" s="36">
        <f>'Table 17'!Q24-'Table 16'!Q24</f>
        <v>-61683</v>
      </c>
      <c r="R24" s="36">
        <v>-25248</v>
      </c>
      <c r="S24" s="36">
        <v>-20653</v>
      </c>
    </row>
    <row r="25" spans="1:19" x14ac:dyDescent="0.25">
      <c r="A25" s="35" t="s">
        <v>71</v>
      </c>
      <c r="B25" s="36">
        <f>'Table 17'!B25-'Table 16'!B25</f>
        <v>127624</v>
      </c>
      <c r="C25" s="36">
        <f>'Table 17'!C25-'Table 16'!C25</f>
        <v>49404</v>
      </c>
      <c r="D25" s="36">
        <f>'Table 17'!D25-'Table 16'!D25</f>
        <v>132662</v>
      </c>
      <c r="E25" s="36">
        <f>'Table 17'!E25-'Table 16'!E25</f>
        <v>60854</v>
      </c>
      <c r="F25" s="36">
        <f>'Table 17'!F25-'Table 16'!F25</f>
        <v>141824</v>
      </c>
      <c r="G25" s="36">
        <f>'Table 17'!G25-'Table 16'!G25</f>
        <v>71802</v>
      </c>
      <c r="H25" s="36">
        <f>'Table 17'!H25-'Table 16'!H25</f>
        <v>105859</v>
      </c>
      <c r="I25" s="36">
        <f>'Table 17'!I25-'Table 16'!I25</f>
        <v>46204</v>
      </c>
      <c r="J25" s="36">
        <f>'Table 17'!J25-'Table 16'!J25</f>
        <v>61398</v>
      </c>
      <c r="K25" s="36">
        <f>'Table 17'!K25-'Table 16'!K25</f>
        <v>22448</v>
      </c>
      <c r="L25" s="36">
        <f>'Table 17'!L25-'Table 16'!L25</f>
        <v>53895</v>
      </c>
      <c r="M25" s="36">
        <f>'Table 17'!M25-'Table 16'!M25</f>
        <v>34318</v>
      </c>
      <c r="N25" s="36">
        <f>'Table 17'!N25-'Table 16'!N25</f>
        <v>97052</v>
      </c>
      <c r="O25" s="36">
        <f>'Table 17'!O25-'Table 16'!O25</f>
        <v>67277</v>
      </c>
      <c r="P25" s="36">
        <f>'Table 17'!P25-'Table 16'!P25</f>
        <v>83856</v>
      </c>
      <c r="Q25" s="36">
        <f>'Table 17'!Q25-'Table 16'!Q25</f>
        <v>43565</v>
      </c>
      <c r="R25" s="36">
        <v>101664</v>
      </c>
      <c r="S25" s="36">
        <v>70337</v>
      </c>
    </row>
    <row r="26" spans="1:19" x14ac:dyDescent="0.25">
      <c r="A26" s="35" t="s">
        <v>72</v>
      </c>
      <c r="B26" s="36">
        <f>'Table 17'!B26-'Table 16'!B26</f>
        <v>241928</v>
      </c>
      <c r="C26" s="36">
        <f>'Table 17'!C26-'Table 16'!C26</f>
        <v>140336</v>
      </c>
      <c r="D26" s="36">
        <f>'Table 17'!D26-'Table 16'!D26</f>
        <v>278174</v>
      </c>
      <c r="E26" s="36">
        <f>'Table 17'!E26-'Table 16'!E26</f>
        <v>168409</v>
      </c>
      <c r="F26" s="36">
        <f>'Table 17'!F26-'Table 16'!F26</f>
        <v>283822</v>
      </c>
      <c r="G26" s="36">
        <f>'Table 17'!G26-'Table 16'!G26</f>
        <v>193133</v>
      </c>
      <c r="H26" s="36">
        <f>'Table 17'!H26-'Table 16'!H26</f>
        <v>227084</v>
      </c>
      <c r="I26" s="36">
        <f>'Table 17'!I26-'Table 16'!I26</f>
        <v>205970</v>
      </c>
      <c r="J26" s="36">
        <f>'Table 17'!J26-'Table 16'!J26</f>
        <v>121732</v>
      </c>
      <c r="K26" s="36">
        <f>'Table 17'!K26-'Table 16'!K26</f>
        <v>75662</v>
      </c>
      <c r="L26" s="36">
        <f>'Table 17'!L26-'Table 16'!L26</f>
        <v>117893</v>
      </c>
      <c r="M26" s="36">
        <f>'Table 17'!M26-'Table 16'!M26</f>
        <v>50214</v>
      </c>
      <c r="N26" s="36">
        <f>'Table 17'!N26-'Table 16'!N26</f>
        <v>162550</v>
      </c>
      <c r="O26" s="36">
        <f>'Table 17'!O26-'Table 16'!O26</f>
        <v>159353</v>
      </c>
      <c r="P26" s="36">
        <f>'Table 17'!P26-'Table 16'!P26</f>
        <v>185092</v>
      </c>
      <c r="Q26" s="36">
        <f>'Table 17'!Q26-'Table 16'!Q26</f>
        <v>186315</v>
      </c>
      <c r="R26" s="36">
        <v>213596</v>
      </c>
      <c r="S26" s="36">
        <v>170780</v>
      </c>
    </row>
    <row r="27" spans="1:19" x14ac:dyDescent="0.25">
      <c r="A27" s="35" t="s">
        <v>73</v>
      </c>
      <c r="B27" s="36">
        <f>'Table 17'!B27-'Table 16'!B27</f>
        <v>1667866</v>
      </c>
      <c r="C27" s="36">
        <f>'Table 17'!C27-'Table 16'!C27</f>
        <v>277063</v>
      </c>
      <c r="D27" s="36">
        <f>'Table 17'!D27-'Table 16'!D27</f>
        <v>1624833</v>
      </c>
      <c r="E27" s="36">
        <f>'Table 17'!E27-'Table 16'!E27</f>
        <v>292639</v>
      </c>
      <c r="F27" s="36">
        <f>'Table 17'!F27-'Table 16'!F27</f>
        <v>1773827</v>
      </c>
      <c r="G27" s="36">
        <f>'Table 17'!G27-'Table 16'!G27</f>
        <v>397158</v>
      </c>
      <c r="H27" s="36">
        <f>'Table 17'!H27-'Table 16'!H27</f>
        <v>1975769</v>
      </c>
      <c r="I27" s="36">
        <f>'Table 17'!I27-'Table 16'!I27</f>
        <v>515655</v>
      </c>
      <c r="J27" s="36">
        <f>'Table 17'!J27-'Table 16'!J27</f>
        <v>2273333</v>
      </c>
      <c r="K27" s="36">
        <f>'Table 17'!K27-'Table 16'!K27</f>
        <v>422085</v>
      </c>
      <c r="L27" s="36">
        <f>'Table 17'!L27-'Table 16'!L27</f>
        <v>2211493</v>
      </c>
      <c r="M27" s="36">
        <f>'Table 17'!M27-'Table 16'!M27</f>
        <v>432198</v>
      </c>
      <c r="N27" s="36">
        <f>'Table 17'!N27-'Table 16'!N27</f>
        <v>2379267</v>
      </c>
      <c r="O27" s="36">
        <f>'Table 17'!O27-'Table 16'!O27</f>
        <v>737069</v>
      </c>
      <c r="P27" s="36">
        <f>'Table 17'!P27-'Table 16'!P27</f>
        <v>2732930</v>
      </c>
      <c r="Q27" s="36">
        <f>'Table 17'!Q27-'Table 16'!Q27</f>
        <v>724593</v>
      </c>
      <c r="R27" s="36">
        <v>3017071</v>
      </c>
      <c r="S27" s="36">
        <v>725448</v>
      </c>
    </row>
    <row r="28" spans="1:19" x14ac:dyDescent="0.25">
      <c r="A28" s="35" t="s">
        <v>74</v>
      </c>
      <c r="B28" s="36">
        <f>'Table 17'!B28-'Table 16'!B28</f>
        <v>-8414</v>
      </c>
      <c r="C28" s="36">
        <f>'Table 17'!C28-'Table 16'!C28</f>
        <v>-1341</v>
      </c>
      <c r="D28" s="36">
        <f>'Table 17'!D28-'Table 16'!D28</f>
        <v>-8322</v>
      </c>
      <c r="E28" s="36">
        <f>'Table 17'!E28-'Table 16'!E28</f>
        <v>-1300</v>
      </c>
      <c r="F28" s="36">
        <f>'Table 17'!F28-'Table 16'!F28</f>
        <v>-10570</v>
      </c>
      <c r="G28" s="36">
        <f>'Table 17'!G28-'Table 16'!G28</f>
        <v>-2054</v>
      </c>
      <c r="H28" s="36">
        <f>'Table 17'!H28-'Table 16'!H28</f>
        <v>-12462</v>
      </c>
      <c r="I28" s="36">
        <f>'Table 17'!I28-'Table 16'!I28</f>
        <v>-2482</v>
      </c>
      <c r="J28" s="36">
        <f>'Table 17'!J28-'Table 16'!J28</f>
        <v>-14148</v>
      </c>
      <c r="K28" s="36">
        <f>'Table 17'!K28-'Table 16'!K28</f>
        <v>-2373</v>
      </c>
      <c r="L28" s="36">
        <f>'Table 17'!L28-'Table 16'!L28</f>
        <v>-15235</v>
      </c>
      <c r="M28" s="36">
        <f>'Table 17'!M28-'Table 16'!M28</f>
        <v>-2586</v>
      </c>
      <c r="N28" s="36">
        <f>'Table 17'!N28-'Table 16'!N28</f>
        <v>-16478</v>
      </c>
      <c r="O28" s="36">
        <f>'Table 17'!O28-'Table 16'!O28</f>
        <v>-3921</v>
      </c>
      <c r="P28" s="36">
        <f>'Table 17'!P28-'Table 16'!P28</f>
        <v>-32422</v>
      </c>
      <c r="Q28" s="36">
        <f>'Table 17'!Q28-'Table 16'!Q28</f>
        <v>-9355</v>
      </c>
      <c r="R28" s="36">
        <v>-26459</v>
      </c>
      <c r="S28" s="36">
        <v>-5097</v>
      </c>
    </row>
    <row r="29" spans="1:19" x14ac:dyDescent="0.25">
      <c r="A29" s="35" t="s">
        <v>75</v>
      </c>
      <c r="B29" s="36">
        <f>'Table 17'!B29-'Table 16'!B29</f>
        <v>5789</v>
      </c>
      <c r="C29" s="36">
        <f>'Table 17'!C29-'Table 16'!C29</f>
        <v>2695</v>
      </c>
      <c r="D29" s="36">
        <f>'Table 17'!D29-'Table 16'!D29</f>
        <v>14085</v>
      </c>
      <c r="E29" s="36">
        <f>'Table 17'!E29-'Table 16'!E29</f>
        <v>6713</v>
      </c>
      <c r="F29" s="36">
        <f>'Table 17'!F29-'Table 16'!F29</f>
        <v>15324</v>
      </c>
      <c r="G29" s="36">
        <f>'Table 17'!G29-'Table 16'!G29</f>
        <v>8158</v>
      </c>
      <c r="H29" s="36">
        <f>'Table 17'!H29-'Table 16'!H29</f>
        <v>18101</v>
      </c>
      <c r="I29" s="36">
        <f>'Table 17'!I29-'Table 16'!I29</f>
        <v>10611</v>
      </c>
      <c r="J29" s="36">
        <f>'Table 17'!J29-'Table 16'!J29</f>
        <v>15400</v>
      </c>
      <c r="K29" s="36">
        <f>'Table 17'!K29-'Table 16'!K29</f>
        <v>7942</v>
      </c>
      <c r="L29" s="36">
        <f>'Table 17'!L29-'Table 16'!L29</f>
        <v>9768</v>
      </c>
      <c r="M29" s="36">
        <f>'Table 17'!M29-'Table 16'!M29</f>
        <v>4909</v>
      </c>
      <c r="N29" s="36">
        <f>'Table 17'!N29-'Table 16'!N29</f>
        <v>7697</v>
      </c>
      <c r="O29" s="36">
        <f>'Table 17'!O29-'Table 16'!O29</f>
        <v>6212</v>
      </c>
      <c r="P29" s="36">
        <f>'Table 17'!P29-'Table 16'!P29</f>
        <v>3584</v>
      </c>
      <c r="Q29" s="36">
        <f>'Table 17'!Q29-'Table 16'!Q29</f>
        <v>3761</v>
      </c>
      <c r="R29" s="36">
        <v>119</v>
      </c>
      <c r="S29" s="36">
        <v>39</v>
      </c>
    </row>
    <row r="30" spans="1:19" x14ac:dyDescent="0.25">
      <c r="A30" s="35" t="s">
        <v>76</v>
      </c>
      <c r="B30" s="36">
        <f>'Table 17'!B30-'Table 16'!B30</f>
        <v>74491</v>
      </c>
      <c r="C30" s="36">
        <f>'Table 17'!C30-'Table 16'!C30</f>
        <v>34975</v>
      </c>
      <c r="D30" s="36">
        <f>'Table 17'!D30-'Table 16'!D30</f>
        <v>80011</v>
      </c>
      <c r="E30" s="36">
        <f>'Table 17'!E30-'Table 16'!E30</f>
        <v>38314</v>
      </c>
      <c r="F30" s="36">
        <f>'Table 17'!F30-'Table 16'!F30</f>
        <v>81869</v>
      </c>
      <c r="G30" s="36">
        <f>'Table 17'!G30-'Table 16'!G30</f>
        <v>43558</v>
      </c>
      <c r="H30" s="36">
        <f>'Table 17'!H30-'Table 16'!H30</f>
        <v>92960</v>
      </c>
      <c r="I30" s="36">
        <f>'Table 17'!I30-'Table 16'!I30</f>
        <v>43126</v>
      </c>
      <c r="J30" s="36">
        <f>'Table 17'!J30-'Table 16'!J30</f>
        <v>88547</v>
      </c>
      <c r="K30" s="36">
        <f>'Table 17'!K30-'Table 16'!K30</f>
        <v>36511</v>
      </c>
      <c r="L30" s="36">
        <f>'Table 17'!L30-'Table 16'!L30</f>
        <v>92670</v>
      </c>
      <c r="M30" s="36">
        <f>'Table 17'!M30-'Table 16'!M30</f>
        <v>45532</v>
      </c>
      <c r="N30" s="36">
        <f>'Table 17'!N30-'Table 16'!N30</f>
        <v>94357</v>
      </c>
      <c r="O30" s="36">
        <f>'Table 17'!O30-'Table 16'!O30</f>
        <v>89147</v>
      </c>
      <c r="P30" s="36">
        <f>'Table 17'!P30-'Table 16'!P30</f>
        <v>125149</v>
      </c>
      <c r="Q30" s="36">
        <f>'Table 17'!Q30-'Table 16'!Q30</f>
        <v>129277</v>
      </c>
      <c r="R30" s="36">
        <v>110919</v>
      </c>
      <c r="S30" s="36">
        <v>71127</v>
      </c>
    </row>
    <row r="31" spans="1:19" x14ac:dyDescent="0.25">
      <c r="A31" s="35" t="s">
        <v>77</v>
      </c>
      <c r="B31" s="36">
        <f>'Table 17'!B31-'Table 16'!B31</f>
        <v>47319</v>
      </c>
      <c r="C31" s="36">
        <f>'Table 17'!C31-'Table 16'!C31</f>
        <v>31325</v>
      </c>
      <c r="D31" s="36">
        <f>'Table 17'!D31-'Table 16'!D31</f>
        <v>50581</v>
      </c>
      <c r="E31" s="36">
        <f>'Table 17'!E31-'Table 16'!E31</f>
        <v>34454</v>
      </c>
      <c r="F31" s="36">
        <f>'Table 17'!F31-'Table 16'!F31</f>
        <v>52394</v>
      </c>
      <c r="G31" s="36">
        <f>'Table 17'!G31-'Table 16'!G31</f>
        <v>42701</v>
      </c>
      <c r="H31" s="36">
        <f>'Table 17'!H31-'Table 16'!H31</f>
        <v>69833</v>
      </c>
      <c r="I31" s="36">
        <f>'Table 17'!I31-'Table 16'!I31</f>
        <v>61589</v>
      </c>
      <c r="J31" s="36">
        <f>'Table 17'!J31-'Table 16'!J31</f>
        <v>66775</v>
      </c>
      <c r="K31" s="36">
        <f>'Table 17'!K31-'Table 16'!K31</f>
        <v>46665</v>
      </c>
      <c r="L31" s="36">
        <f>'Table 17'!L31-'Table 16'!L31</f>
        <v>59483</v>
      </c>
      <c r="M31" s="36">
        <f>'Table 17'!M31-'Table 16'!M31</f>
        <v>46643</v>
      </c>
      <c r="N31" s="36">
        <f>'Table 17'!N31-'Table 16'!N31</f>
        <v>74353</v>
      </c>
      <c r="O31" s="36">
        <f>'Table 17'!O31-'Table 16'!O31</f>
        <v>107487</v>
      </c>
      <c r="P31" s="36">
        <f>'Table 17'!P31-'Table 16'!P31</f>
        <v>82148</v>
      </c>
      <c r="Q31" s="36">
        <f>'Table 17'!Q31-'Table 16'!Q31</f>
        <v>94114</v>
      </c>
      <c r="R31" s="36">
        <v>86738</v>
      </c>
      <c r="S31" s="36">
        <v>68576</v>
      </c>
    </row>
    <row r="32" spans="1:19" x14ac:dyDescent="0.25">
      <c r="A32" s="35" t="s">
        <v>78</v>
      </c>
      <c r="B32" s="36">
        <f>'Table 17'!B32-'Table 16'!B32</f>
        <v>17854</v>
      </c>
      <c r="C32" s="36">
        <f>'Table 17'!C32-'Table 16'!C32</f>
        <v>18510</v>
      </c>
      <c r="D32" s="36">
        <f>'Table 17'!D32-'Table 16'!D32</f>
        <v>17336</v>
      </c>
      <c r="E32" s="36">
        <f>'Table 17'!E32-'Table 16'!E32</f>
        <v>17220</v>
      </c>
      <c r="F32" s="36">
        <f>'Table 17'!F32-'Table 16'!F32</f>
        <v>15853</v>
      </c>
      <c r="G32" s="36">
        <f>'Table 17'!G32-'Table 16'!G32</f>
        <v>16215</v>
      </c>
      <c r="H32" s="36">
        <f>'Table 17'!H32-'Table 16'!H32</f>
        <v>16120</v>
      </c>
      <c r="I32" s="36">
        <f>'Table 17'!I32-'Table 16'!I32</f>
        <v>18839</v>
      </c>
      <c r="J32" s="36">
        <f>'Table 17'!J32-'Table 16'!J32</f>
        <v>18727</v>
      </c>
      <c r="K32" s="36">
        <f>'Table 17'!K32-'Table 16'!K32</f>
        <v>18375</v>
      </c>
      <c r="L32" s="36">
        <f>'Table 17'!L32-'Table 16'!L32</f>
        <v>12277</v>
      </c>
      <c r="M32" s="36">
        <f>'Table 17'!M32-'Table 16'!M32</f>
        <v>10472</v>
      </c>
      <c r="N32" s="36">
        <f>'Table 17'!N32-'Table 16'!N32</f>
        <v>13720</v>
      </c>
      <c r="O32" s="36">
        <f>'Table 17'!O32-'Table 16'!O32</f>
        <v>18959</v>
      </c>
      <c r="P32" s="36">
        <f>'Table 17'!P32-'Table 16'!P32</f>
        <v>12571</v>
      </c>
      <c r="Q32" s="36">
        <f>'Table 17'!Q32-'Table 16'!Q32</f>
        <v>11283</v>
      </c>
      <c r="R32" s="36">
        <v>21792</v>
      </c>
      <c r="S32" s="36">
        <v>22510</v>
      </c>
    </row>
    <row r="33" spans="1:19" x14ac:dyDescent="0.25">
      <c r="A33" s="35" t="s">
        <v>79</v>
      </c>
      <c r="B33" s="36">
        <f>'Table 17'!B33-'Table 16'!B33</f>
        <v>38212</v>
      </c>
      <c r="C33" s="36">
        <f>'Table 17'!C33-'Table 16'!C33</f>
        <v>26831</v>
      </c>
      <c r="D33" s="36">
        <f>'Table 17'!D33-'Table 16'!D33</f>
        <v>44482</v>
      </c>
      <c r="E33" s="36">
        <f>'Table 17'!E33-'Table 16'!E33</f>
        <v>29161</v>
      </c>
      <c r="F33" s="36">
        <f>'Table 17'!F33-'Table 16'!F33</f>
        <v>65254</v>
      </c>
      <c r="G33" s="36">
        <f>'Table 17'!G33-'Table 16'!G33</f>
        <v>58310</v>
      </c>
      <c r="H33" s="36">
        <f>'Table 17'!H33-'Table 16'!H33</f>
        <v>88317</v>
      </c>
      <c r="I33" s="36">
        <f>'Table 17'!I33-'Table 16'!I33</f>
        <v>81183</v>
      </c>
      <c r="J33" s="36">
        <f>'Table 17'!J33-'Table 16'!J33</f>
        <v>80878</v>
      </c>
      <c r="K33" s="36">
        <f>'Table 17'!K33-'Table 16'!K33</f>
        <v>53145</v>
      </c>
      <c r="L33" s="36">
        <f>'Table 17'!L33-'Table 16'!L33</f>
        <v>72702</v>
      </c>
      <c r="M33" s="36">
        <f>'Table 17'!M33-'Table 16'!M33</f>
        <v>47313</v>
      </c>
      <c r="N33" s="36">
        <f>'Table 17'!N33-'Table 16'!N33</f>
        <v>91998</v>
      </c>
      <c r="O33" s="36">
        <f>'Table 17'!O33-'Table 16'!O33</f>
        <v>113007</v>
      </c>
      <c r="P33" s="36">
        <f>'Table 17'!P33-'Table 16'!P33</f>
        <v>101325</v>
      </c>
      <c r="Q33" s="36">
        <f>'Table 17'!Q33-'Table 16'!Q33</f>
        <v>136985</v>
      </c>
      <c r="R33" s="36">
        <v>148713</v>
      </c>
      <c r="S33" s="36">
        <v>182112</v>
      </c>
    </row>
    <row r="34" spans="1:19" x14ac:dyDescent="0.25">
      <c r="A34" s="35" t="s">
        <v>80</v>
      </c>
      <c r="B34" s="36">
        <f>'Table 17'!B34-'Table 16'!B34</f>
        <v>570</v>
      </c>
      <c r="C34" s="36">
        <f>'Table 17'!C34-'Table 16'!C34</f>
        <v>323</v>
      </c>
      <c r="D34" s="36">
        <f>'Table 17'!D34-'Table 16'!D34</f>
        <v>169</v>
      </c>
      <c r="E34" s="36">
        <f>'Table 17'!E34-'Table 16'!E34</f>
        <v>102</v>
      </c>
      <c r="F34" s="36">
        <f>'Table 17'!F34-'Table 16'!F34</f>
        <v>418</v>
      </c>
      <c r="G34" s="36">
        <f>'Table 17'!G34-'Table 16'!G34</f>
        <v>146</v>
      </c>
      <c r="H34" s="36">
        <f>'Table 17'!H34-'Table 16'!H34</f>
        <v>1338</v>
      </c>
      <c r="I34" s="36">
        <f>'Table 17'!I34-'Table 16'!I34</f>
        <v>940</v>
      </c>
      <c r="J34" s="36">
        <f>'Table 17'!J34-'Table 16'!J34</f>
        <v>2355</v>
      </c>
      <c r="K34" s="36">
        <f>'Table 17'!K34-'Table 16'!K34</f>
        <v>2015</v>
      </c>
      <c r="L34" s="36">
        <f>'Table 17'!L34-'Table 16'!L34</f>
        <v>2401</v>
      </c>
      <c r="M34" s="36">
        <f>'Table 17'!M34-'Table 16'!M34</f>
        <v>1955</v>
      </c>
      <c r="N34" s="36">
        <f>'Table 17'!N34-'Table 16'!N34</f>
        <v>1783</v>
      </c>
      <c r="O34" s="36">
        <f>'Table 17'!O34-'Table 16'!O34</f>
        <v>1913</v>
      </c>
      <c r="P34" s="36">
        <f>'Table 17'!P34-'Table 16'!P34</f>
        <v>1275</v>
      </c>
      <c r="Q34" s="36">
        <f>'Table 17'!Q34-'Table 16'!Q34</f>
        <v>1381</v>
      </c>
      <c r="R34" s="36">
        <v>-57</v>
      </c>
      <c r="S34" s="36">
        <v>-122</v>
      </c>
    </row>
    <row r="35" spans="1:19" x14ac:dyDescent="0.25">
      <c r="A35" s="35" t="s">
        <v>81</v>
      </c>
      <c r="B35" s="36">
        <f>'Table 17'!B35-'Table 16'!B35</f>
        <v>-12572</v>
      </c>
      <c r="C35" s="36">
        <f>'Table 17'!C35-'Table 16'!C35</f>
        <v>-14186</v>
      </c>
      <c r="D35" s="36">
        <f>'Table 17'!D35-'Table 16'!D35</f>
        <v>-13430</v>
      </c>
      <c r="E35" s="36">
        <f>'Table 17'!E35-'Table 16'!E35</f>
        <v>-14854</v>
      </c>
      <c r="F35" s="36">
        <f>'Table 17'!F35-'Table 16'!F35</f>
        <v>-12341</v>
      </c>
      <c r="G35" s="36">
        <f>'Table 17'!G35-'Table 16'!G35</f>
        <v>-14384</v>
      </c>
      <c r="H35" s="36">
        <f>'Table 17'!H35-'Table 16'!H35</f>
        <v>-11740</v>
      </c>
      <c r="I35" s="36">
        <f>'Table 17'!I35-'Table 16'!I35</f>
        <v>-16320</v>
      </c>
      <c r="J35" s="36">
        <f>'Table 17'!J35-'Table 16'!J35</f>
        <v>-9703</v>
      </c>
      <c r="K35" s="36">
        <f>'Table 17'!K35-'Table 16'!K35</f>
        <v>-14146</v>
      </c>
      <c r="L35" s="36">
        <f>'Table 17'!L35-'Table 16'!L35</f>
        <v>-16156</v>
      </c>
      <c r="M35" s="36">
        <f>'Table 17'!M35-'Table 16'!M35</f>
        <v>-20894</v>
      </c>
      <c r="N35" s="36">
        <f>'Table 17'!N35-'Table 16'!N35</f>
        <v>-8541</v>
      </c>
      <c r="O35" s="36">
        <f>'Table 17'!O35-'Table 16'!O35</f>
        <v>-13709</v>
      </c>
      <c r="P35" s="36">
        <f>'Table 17'!P35-'Table 16'!P35</f>
        <v>-28560</v>
      </c>
      <c r="Q35" s="36">
        <f>'Table 17'!Q35-'Table 16'!Q35</f>
        <v>-56549</v>
      </c>
      <c r="R35" s="36">
        <v>-10772</v>
      </c>
      <c r="S35" s="36">
        <v>-21596</v>
      </c>
    </row>
    <row r="36" spans="1:19" x14ac:dyDescent="0.25">
      <c r="A36" s="35" t="s">
        <v>82</v>
      </c>
      <c r="B36" s="36">
        <f>'Table 17'!B36-'Table 16'!B36</f>
        <v>-606</v>
      </c>
      <c r="C36" s="36">
        <f>'Table 17'!C36-'Table 16'!C36</f>
        <v>-691</v>
      </c>
      <c r="D36" s="36">
        <f>'Table 17'!D36-'Table 16'!D36</f>
        <v>-134</v>
      </c>
      <c r="E36" s="36">
        <f>'Table 17'!E36-'Table 16'!E36</f>
        <v>-322</v>
      </c>
      <c r="F36" s="36">
        <f>'Table 17'!F36-'Table 16'!F36</f>
        <v>0</v>
      </c>
      <c r="G36" s="36">
        <f>'Table 17'!G36-'Table 16'!G36</f>
        <v>0</v>
      </c>
      <c r="H36" s="36">
        <f>'Table 17'!H36-'Table 16'!H36</f>
        <v>0</v>
      </c>
      <c r="I36" s="36">
        <f>'Table 17'!I36-'Table 16'!I36</f>
        <v>0</v>
      </c>
      <c r="J36" s="36">
        <f>'Table 17'!J36-'Table 16'!J36</f>
        <v>0</v>
      </c>
      <c r="K36" s="36">
        <f>'Table 17'!K36-'Table 16'!K36</f>
        <v>0</v>
      </c>
      <c r="L36" s="36">
        <f>'Table 17'!L36-'Table 16'!L36</f>
        <v>0</v>
      </c>
      <c r="M36" s="36">
        <f>'Table 17'!M36-'Table 16'!M36</f>
        <v>0</v>
      </c>
      <c r="N36" s="36">
        <f>'Table 17'!N36-'Table 16'!N36</f>
        <v>0</v>
      </c>
      <c r="O36" s="36">
        <f>'Table 17'!O36-'Table 16'!O36</f>
        <v>0</v>
      </c>
      <c r="P36" s="36">
        <f>'Table 17'!P36-'Table 16'!P36</f>
        <v>0</v>
      </c>
      <c r="Q36" s="36">
        <f>'Table 17'!Q36-'Table 16'!Q36</f>
        <v>0</v>
      </c>
      <c r="R36" s="36">
        <v>0</v>
      </c>
      <c r="S36" s="36">
        <v>0</v>
      </c>
    </row>
    <row r="37" spans="1:19" x14ac:dyDescent="0.25">
      <c r="A37" s="35" t="s">
        <v>83</v>
      </c>
      <c r="B37" s="36">
        <f>'Table 17'!B37-'Table 16'!B37</f>
        <v>6738</v>
      </c>
      <c r="C37" s="36">
        <f>'Table 17'!C37-'Table 16'!C37</f>
        <v>2772</v>
      </c>
      <c r="D37" s="36">
        <f>'Table 17'!D37-'Table 16'!D37</f>
        <v>5072</v>
      </c>
      <c r="E37" s="36">
        <f>'Table 17'!E37-'Table 16'!E37</f>
        <v>2161</v>
      </c>
      <c r="F37" s="36">
        <f>'Table 17'!F37-'Table 16'!F37</f>
        <v>0</v>
      </c>
      <c r="G37" s="36">
        <f>'Table 17'!G37-'Table 16'!G37</f>
        <v>0</v>
      </c>
      <c r="H37" s="36">
        <f>'Table 17'!H37-'Table 16'!H37</f>
        <v>0</v>
      </c>
      <c r="I37" s="36">
        <f>'Table 17'!I37-'Table 16'!I37</f>
        <v>0</v>
      </c>
      <c r="J37" s="36">
        <f>'Table 17'!J37-'Table 16'!J37</f>
        <v>0</v>
      </c>
      <c r="K37" s="36">
        <f>'Table 17'!K37-'Table 16'!K37</f>
        <v>0</v>
      </c>
      <c r="L37" s="36">
        <f>'Table 17'!L37-'Table 16'!L37</f>
        <v>0</v>
      </c>
      <c r="M37" s="36">
        <f>'Table 17'!M37-'Table 16'!M37</f>
        <v>0</v>
      </c>
      <c r="N37" s="36">
        <f>'Table 17'!N37-'Table 16'!N37</f>
        <v>0</v>
      </c>
      <c r="O37" s="36">
        <f>'Table 17'!O37-'Table 16'!O37</f>
        <v>0</v>
      </c>
      <c r="P37" s="36">
        <f>'Table 17'!P37-'Table 16'!P37</f>
        <v>0</v>
      </c>
      <c r="Q37" s="36">
        <f>'Table 17'!Q37-'Table 16'!Q37</f>
        <v>0</v>
      </c>
      <c r="R37" s="36">
        <v>0</v>
      </c>
      <c r="S37" s="36">
        <v>0</v>
      </c>
    </row>
    <row r="38" spans="1:19" x14ac:dyDescent="0.25">
      <c r="A38" s="35" t="s">
        <v>84</v>
      </c>
      <c r="B38" s="36">
        <f>'Table 17'!B38-'Table 16'!B38</f>
        <v>40699</v>
      </c>
      <c r="C38" s="36">
        <f>'Table 17'!C38-'Table 16'!C38</f>
        <v>26155</v>
      </c>
      <c r="D38" s="36">
        <f>'Table 17'!D38-'Table 16'!D38</f>
        <v>30712</v>
      </c>
      <c r="E38" s="36">
        <f>'Table 17'!E38-'Table 16'!E38</f>
        <v>16531</v>
      </c>
      <c r="F38" s="36">
        <f>'Table 17'!F38-'Table 16'!F38</f>
        <v>45312</v>
      </c>
      <c r="G38" s="36">
        <f>'Table 17'!G38-'Table 16'!G38</f>
        <v>35991</v>
      </c>
      <c r="H38" s="36">
        <f>'Table 17'!H38-'Table 16'!H38</f>
        <v>46693</v>
      </c>
      <c r="I38" s="36">
        <f>'Table 17'!I38-'Table 16'!I38</f>
        <v>40517</v>
      </c>
      <c r="J38" s="36">
        <f>'Table 17'!J38-'Table 16'!J38</f>
        <v>25266</v>
      </c>
      <c r="K38" s="36">
        <f>'Table 17'!K38-'Table 16'!K38</f>
        <v>18900</v>
      </c>
      <c r="L38" s="36">
        <f>'Table 17'!L38-'Table 16'!L38</f>
        <v>42476</v>
      </c>
      <c r="M38" s="36">
        <f>'Table 17'!M38-'Table 16'!M38</f>
        <v>32938</v>
      </c>
      <c r="N38" s="36">
        <f>'Table 17'!N38-'Table 16'!N38</f>
        <v>42353</v>
      </c>
      <c r="O38" s="36">
        <f>'Table 17'!O38-'Table 16'!O38</f>
        <v>44548</v>
      </c>
      <c r="P38" s="36">
        <f>'Table 17'!P38-'Table 16'!P38</f>
        <v>48666</v>
      </c>
      <c r="Q38" s="36">
        <f>'Table 17'!Q38-'Table 16'!Q38</f>
        <v>60335</v>
      </c>
      <c r="R38" s="36">
        <v>40383</v>
      </c>
      <c r="S38" s="36">
        <v>35557</v>
      </c>
    </row>
    <row r="39" spans="1:19" x14ac:dyDescent="0.25">
      <c r="A39" s="35" t="s">
        <v>85</v>
      </c>
      <c r="B39" s="36">
        <f>'Table 17'!B39-'Table 16'!B39</f>
        <v>72</v>
      </c>
      <c r="C39" s="36">
        <f>'Table 17'!C39-'Table 16'!C39</f>
        <v>295</v>
      </c>
      <c r="D39" s="36">
        <f>'Table 17'!D39-'Table 16'!D39</f>
        <v>90</v>
      </c>
      <c r="E39" s="36">
        <f>'Table 17'!E39-'Table 16'!E39</f>
        <v>313</v>
      </c>
      <c r="F39" s="36">
        <f>'Table 17'!F39-'Table 16'!F39</f>
        <v>78</v>
      </c>
      <c r="G39" s="36">
        <f>'Table 17'!G39-'Table 16'!G39</f>
        <v>237</v>
      </c>
      <c r="H39" s="36">
        <f>'Table 17'!H39-'Table 16'!H39</f>
        <v>-1054</v>
      </c>
      <c r="I39" s="36">
        <f>'Table 17'!I39-'Table 16'!I39</f>
        <v>-637</v>
      </c>
      <c r="J39" s="36">
        <f>'Table 17'!J39-'Table 16'!J39</f>
        <v>-1026</v>
      </c>
      <c r="K39" s="36">
        <f>'Table 17'!K39-'Table 16'!K39</f>
        <v>-518</v>
      </c>
      <c r="L39" s="36">
        <f>'Table 17'!L39-'Table 16'!L39</f>
        <v>-945</v>
      </c>
      <c r="M39" s="36">
        <f>'Table 17'!M39-'Table 16'!M39</f>
        <v>-124</v>
      </c>
      <c r="N39" s="36">
        <f>'Table 17'!N39-'Table 16'!N39</f>
        <v>-843</v>
      </c>
      <c r="O39" s="36">
        <f>'Table 17'!O39-'Table 16'!O39</f>
        <v>-315</v>
      </c>
      <c r="P39" s="36">
        <f>'Table 17'!P39-'Table 16'!P39</f>
        <v>-161</v>
      </c>
      <c r="Q39" s="36">
        <f>'Table 17'!Q39-'Table 16'!Q39</f>
        <v>103</v>
      </c>
      <c r="R39" s="36">
        <v>-120</v>
      </c>
      <c r="S39" s="36">
        <v>149</v>
      </c>
    </row>
    <row r="40" spans="1:19" x14ac:dyDescent="0.25">
      <c r="A40" s="35" t="s">
        <v>86</v>
      </c>
      <c r="B40" s="36">
        <f>'Table 17'!B40-'Table 16'!B40</f>
        <v>8943</v>
      </c>
      <c r="C40" s="36">
        <f>'Table 17'!C40-'Table 16'!C40</f>
        <v>3202</v>
      </c>
      <c r="D40" s="36">
        <f>'Table 17'!D40-'Table 16'!D40</f>
        <v>9970</v>
      </c>
      <c r="E40" s="36">
        <f>'Table 17'!E40-'Table 16'!E40</f>
        <v>5206</v>
      </c>
      <c r="F40" s="36">
        <f>'Table 17'!F40-'Table 16'!F40</f>
        <v>11300</v>
      </c>
      <c r="G40" s="36">
        <f>'Table 17'!G40-'Table 16'!G40</f>
        <v>1939</v>
      </c>
      <c r="H40" s="36">
        <f>'Table 17'!H40-'Table 16'!H40</f>
        <v>13505</v>
      </c>
      <c r="I40" s="36">
        <f>'Table 17'!I40-'Table 16'!I40</f>
        <v>5794</v>
      </c>
      <c r="J40" s="36">
        <f>'Table 17'!J40-'Table 16'!J40</f>
        <v>15008</v>
      </c>
      <c r="K40" s="36">
        <f>'Table 17'!K40-'Table 16'!K40</f>
        <v>5876</v>
      </c>
      <c r="L40" s="36">
        <f>'Table 17'!L40-'Table 16'!L40</f>
        <v>16310</v>
      </c>
      <c r="M40" s="36">
        <f>'Table 17'!M40-'Table 16'!M40</f>
        <v>5957</v>
      </c>
      <c r="N40" s="36">
        <f>'Table 17'!N40-'Table 16'!N40</f>
        <v>15524</v>
      </c>
      <c r="O40" s="36">
        <f>'Table 17'!O40-'Table 16'!O40</f>
        <v>13658</v>
      </c>
      <c r="P40" s="36">
        <f>'Table 17'!P40-'Table 16'!P40</f>
        <v>10081</v>
      </c>
      <c r="Q40" s="36">
        <f>'Table 17'!Q40-'Table 16'!Q40</f>
        <v>-6019</v>
      </c>
      <c r="R40" s="36">
        <v>19523</v>
      </c>
      <c r="S40" s="36">
        <v>11491</v>
      </c>
    </row>
    <row r="41" spans="1:19" x14ac:dyDescent="0.25">
      <c r="A41" s="35" t="s">
        <v>87</v>
      </c>
      <c r="B41" s="36">
        <f>'Table 17'!B41-'Table 16'!B41</f>
        <v>-104524</v>
      </c>
      <c r="C41" s="36">
        <f>'Table 17'!C41-'Table 16'!C41</f>
        <v>-53360</v>
      </c>
      <c r="D41" s="36">
        <f>'Table 17'!D41-'Table 16'!D41</f>
        <v>-92035</v>
      </c>
      <c r="E41" s="36">
        <f>'Table 17'!E41-'Table 16'!E41</f>
        <v>-47159</v>
      </c>
      <c r="F41" s="36">
        <f>'Table 17'!F41-'Table 16'!F41</f>
        <v>-105508</v>
      </c>
      <c r="G41" s="36">
        <f>'Table 17'!G41-'Table 16'!G41</f>
        <v>-62047</v>
      </c>
      <c r="H41" s="36">
        <f>'Table 17'!H41-'Table 16'!H41</f>
        <v>-115765</v>
      </c>
      <c r="I41" s="36">
        <f>'Table 17'!I41-'Table 16'!I41</f>
        <v>-79812</v>
      </c>
      <c r="J41" s="36">
        <f>'Table 17'!J41-'Table 16'!J41</f>
        <v>-106227</v>
      </c>
      <c r="K41" s="36">
        <f>'Table 17'!K41-'Table 16'!K41</f>
        <v>-61327</v>
      </c>
      <c r="L41" s="36">
        <f>'Table 17'!L41-'Table 16'!L41</f>
        <v>-108584</v>
      </c>
      <c r="M41" s="36">
        <f>'Table 17'!M41-'Table 16'!M41</f>
        <v>-68240</v>
      </c>
      <c r="N41" s="36">
        <f>'Table 17'!N41-'Table 16'!N41</f>
        <v>-115152</v>
      </c>
      <c r="O41" s="36">
        <f>'Table 17'!O41-'Table 16'!O41</f>
        <v>-128010</v>
      </c>
      <c r="P41" s="36">
        <f>'Table 17'!P41-'Table 16'!P41</f>
        <v>-185895</v>
      </c>
      <c r="Q41" s="36">
        <f>'Table 17'!Q41-'Table 16'!Q41</f>
        <v>-171447</v>
      </c>
      <c r="R41" s="36">
        <v>-72387</v>
      </c>
      <c r="S41" s="36">
        <v>-60304</v>
      </c>
    </row>
    <row r="42" spans="1:19" x14ac:dyDescent="0.25">
      <c r="A42" s="35" t="s">
        <v>88</v>
      </c>
      <c r="B42" s="36">
        <f>'Table 17'!B42-'Table 16'!B42</f>
        <v>-7900</v>
      </c>
      <c r="C42" s="36">
        <f>'Table 17'!C42-'Table 16'!C42</f>
        <v>-87436</v>
      </c>
      <c r="D42" s="36">
        <f>'Table 17'!D42-'Table 16'!D42</f>
        <v>-10495</v>
      </c>
      <c r="E42" s="36">
        <f>'Table 17'!E42-'Table 16'!E42</f>
        <v>-115035</v>
      </c>
      <c r="F42" s="36">
        <f>'Table 17'!F42-'Table 16'!F42</f>
        <v>-11377</v>
      </c>
      <c r="G42" s="36">
        <f>'Table 17'!G42-'Table 16'!G42</f>
        <v>-175378</v>
      </c>
      <c r="H42" s="36">
        <f>'Table 17'!H42-'Table 16'!H42</f>
        <v>-12017</v>
      </c>
      <c r="I42" s="36">
        <f>'Table 17'!I42-'Table 16'!I42</f>
        <v>-240495</v>
      </c>
      <c r="J42" s="36">
        <f>'Table 17'!J42-'Table 16'!J42</f>
        <v>-14032</v>
      </c>
      <c r="K42" s="36">
        <f>'Table 17'!K42-'Table 16'!K42</f>
        <v>-235153</v>
      </c>
      <c r="L42" s="36">
        <f>'Table 17'!L42-'Table 16'!L42</f>
        <v>-15459</v>
      </c>
      <c r="M42" s="36">
        <f>'Table 17'!M42-'Table 16'!M42</f>
        <v>-195201</v>
      </c>
      <c r="N42" s="36">
        <f>'Table 17'!N42-'Table 16'!N42</f>
        <v>-15739</v>
      </c>
      <c r="O42" s="36">
        <f>'Table 17'!O42-'Table 16'!O42</f>
        <v>-182051</v>
      </c>
      <c r="P42" s="36">
        <f>'Table 17'!P42-'Table 16'!P42</f>
        <v>-21179</v>
      </c>
      <c r="Q42" s="36">
        <f>'Table 17'!Q42-'Table 16'!Q42</f>
        <v>-266648</v>
      </c>
      <c r="R42" s="36">
        <v>-628</v>
      </c>
      <c r="S42" s="36">
        <v>-33743</v>
      </c>
    </row>
    <row r="43" spans="1:19" x14ac:dyDescent="0.25">
      <c r="A43" s="35" t="s">
        <v>89</v>
      </c>
      <c r="B43" s="36">
        <f>'Table 17'!B43-'Table 16'!B43</f>
        <v>-1051</v>
      </c>
      <c r="C43" s="36">
        <f>'Table 17'!C43-'Table 16'!C43</f>
        <v>-922</v>
      </c>
      <c r="D43" s="36">
        <f>'Table 17'!D43-'Table 16'!D43</f>
        <v>-503</v>
      </c>
      <c r="E43" s="36">
        <f>'Table 17'!E43-'Table 16'!E43</f>
        <v>-503</v>
      </c>
      <c r="F43" s="36">
        <f>'Table 17'!F43-'Table 16'!F43</f>
        <v>-2383</v>
      </c>
      <c r="G43" s="36">
        <f>'Table 17'!G43-'Table 16'!G43</f>
        <v>-2055</v>
      </c>
      <c r="H43" s="36">
        <f>'Table 17'!H43-'Table 16'!H43</f>
        <v>-4215</v>
      </c>
      <c r="I43" s="36">
        <f>'Table 17'!I43-'Table 16'!I43</f>
        <v>-4144</v>
      </c>
      <c r="J43" s="36">
        <f>'Table 17'!J43-'Table 16'!J43</f>
        <v>-7220</v>
      </c>
      <c r="K43" s="36">
        <f>'Table 17'!K43-'Table 16'!K43</f>
        <v>-7112</v>
      </c>
      <c r="L43" s="36">
        <f>'Table 17'!L43-'Table 16'!L43</f>
        <v>-3682</v>
      </c>
      <c r="M43" s="36">
        <f>'Table 17'!M43-'Table 16'!M43</f>
        <v>-3318</v>
      </c>
      <c r="N43" s="36">
        <f>'Table 17'!N43-'Table 16'!N43</f>
        <v>-6853</v>
      </c>
      <c r="O43" s="36">
        <f>'Table 17'!O43-'Table 16'!O43</f>
        <v>-7332</v>
      </c>
      <c r="P43" s="36">
        <f>'Table 17'!P43-'Table 16'!P43</f>
        <v>-12324</v>
      </c>
      <c r="Q43" s="36">
        <f>'Table 17'!Q43-'Table 16'!Q43</f>
        <v>-16926</v>
      </c>
      <c r="R43" s="36">
        <v>-2508</v>
      </c>
      <c r="S43" s="36">
        <v>-3636</v>
      </c>
    </row>
    <row r="44" spans="1:19" s="5" customFormat="1" x14ac:dyDescent="0.25">
      <c r="A44" s="39" t="s">
        <v>59</v>
      </c>
      <c r="B44" s="40">
        <f>SUM(B23:B43)</f>
        <v>2911748</v>
      </c>
      <c r="C44" s="40">
        <f t="shared" ref="C44" si="3">SUM(C23:C43)</f>
        <v>648913</v>
      </c>
      <c r="D44" s="40">
        <f>SUM(D23:D43)</f>
        <v>2979981</v>
      </c>
      <c r="E44" s="40">
        <f t="shared" ref="E44:R44" si="4">SUM(E23:E43)</f>
        <v>671426</v>
      </c>
      <c r="F44" s="40">
        <f t="shared" si="4"/>
        <v>3202128</v>
      </c>
      <c r="G44" s="40">
        <f t="shared" si="4"/>
        <v>887256</v>
      </c>
      <c r="H44" s="40">
        <f t="shared" si="4"/>
        <v>3411634</v>
      </c>
      <c r="I44" s="40">
        <f t="shared" si="4"/>
        <v>1094540</v>
      </c>
      <c r="J44" s="40">
        <f t="shared" si="4"/>
        <v>3530809</v>
      </c>
      <c r="K44" s="40">
        <f t="shared" si="4"/>
        <v>655340</v>
      </c>
      <c r="L44" s="40">
        <f t="shared" si="4"/>
        <v>3419802</v>
      </c>
      <c r="M44" s="40">
        <f t="shared" si="4"/>
        <v>686687</v>
      </c>
      <c r="N44" s="40">
        <f t="shared" si="4"/>
        <v>3849840</v>
      </c>
      <c r="O44" s="40">
        <f t="shared" si="4"/>
        <v>1779926</v>
      </c>
      <c r="P44" s="40">
        <f t="shared" si="4"/>
        <v>4093291</v>
      </c>
      <c r="Q44" s="40">
        <f t="shared" si="4"/>
        <v>1258162</v>
      </c>
      <c r="R44" s="40">
        <f t="shared" si="4"/>
        <v>4716858</v>
      </c>
      <c r="S44" s="40">
        <f>SUM(S23:S43)</f>
        <v>1620183</v>
      </c>
    </row>
    <row r="45" spans="1:19" x14ac:dyDescent="0.25">
      <c r="A45" s="203" t="s">
        <v>90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</row>
    <row r="46" spans="1:19" x14ac:dyDescent="0.25">
      <c r="A46" s="35" t="s">
        <v>91</v>
      </c>
      <c r="B46" s="36">
        <f>'Table 17'!B46-'Table 16'!B46</f>
        <v>-1010</v>
      </c>
      <c r="C46" s="36">
        <f>'Table 17'!C46-'Table 16'!C46</f>
        <v>-1943</v>
      </c>
      <c r="D46" s="36">
        <f>'Table 17'!D46-'Table 16'!D46</f>
        <v>-1264</v>
      </c>
      <c r="E46" s="36">
        <f>'Table 17'!E46-'Table 16'!E46</f>
        <v>-2274</v>
      </c>
      <c r="F46" s="36">
        <f>'Table 17'!F46-'Table 16'!F46</f>
        <v>-1977</v>
      </c>
      <c r="G46" s="36">
        <f>'Table 17'!G46-'Table 16'!G46</f>
        <v>-3682</v>
      </c>
      <c r="H46" s="36">
        <f>'Table 17'!H46-'Table 16'!H46</f>
        <v>-2499</v>
      </c>
      <c r="I46" s="36">
        <f>'Table 17'!I46-'Table 16'!I46</f>
        <v>-5792</v>
      </c>
      <c r="J46" s="36">
        <f>'Table 17'!J46-'Table 16'!J46</f>
        <v>-2318</v>
      </c>
      <c r="K46" s="36">
        <f>'Table 17'!K46-'Table 16'!K46</f>
        <v>-6230</v>
      </c>
      <c r="L46" s="36">
        <f>'Table 17'!L46-'Table 16'!L46</f>
        <v>-1673</v>
      </c>
      <c r="M46" s="36">
        <f>'Table 17'!M46-'Table 16'!M46</f>
        <v>-5079</v>
      </c>
      <c r="N46" s="36">
        <f>'Table 17'!N46-'Table 16'!N46</f>
        <v>-2772</v>
      </c>
      <c r="O46" s="36">
        <f>'Table 17'!O46-'Table 16'!O46</f>
        <v>-9020</v>
      </c>
      <c r="P46" s="36">
        <f>'Table 17'!P46-'Table 16'!P46</f>
        <v>-2346</v>
      </c>
      <c r="Q46" s="36">
        <f>'Table 17'!Q46-'Table 16'!Q46</f>
        <v>-9318</v>
      </c>
      <c r="R46" s="36">
        <v>-2278</v>
      </c>
      <c r="S46" s="36">
        <v>-7692</v>
      </c>
    </row>
    <row r="47" spans="1:19" x14ac:dyDescent="0.25">
      <c r="A47" s="35" t="s">
        <v>92</v>
      </c>
      <c r="B47" s="36">
        <f>'Table 17'!B47-'Table 16'!B47</f>
        <v>-20</v>
      </c>
      <c r="C47" s="36">
        <f>'Table 17'!C47-'Table 16'!C47</f>
        <v>-52</v>
      </c>
      <c r="D47" s="36">
        <f>'Table 17'!D47-'Table 16'!D47</f>
        <v>-24</v>
      </c>
      <c r="E47" s="36">
        <f>'Table 17'!E47-'Table 16'!E47</f>
        <v>-58</v>
      </c>
      <c r="F47" s="36">
        <f>'Table 17'!F47-'Table 16'!F47</f>
        <v>-24</v>
      </c>
      <c r="G47" s="36">
        <f>'Table 17'!G47-'Table 16'!G47</f>
        <v>-62</v>
      </c>
      <c r="H47" s="36">
        <f>'Table 17'!H47-'Table 16'!H47</f>
        <v>-126</v>
      </c>
      <c r="I47" s="36">
        <f>'Table 17'!I47-'Table 16'!I47</f>
        <v>-429</v>
      </c>
      <c r="J47" s="36">
        <f>'Table 17'!J47-'Table 16'!J47</f>
        <v>-199</v>
      </c>
      <c r="K47" s="36">
        <f>'Table 17'!K47-'Table 16'!K47</f>
        <v>-603</v>
      </c>
      <c r="L47" s="36">
        <f>'Table 17'!L47-'Table 16'!L47</f>
        <v>-91</v>
      </c>
      <c r="M47" s="36">
        <f>'Table 17'!M47-'Table 16'!M47</f>
        <v>-264</v>
      </c>
      <c r="N47" s="36">
        <f>'Table 17'!N47-'Table 16'!N47</f>
        <v>57</v>
      </c>
      <c r="O47" s="36">
        <f>'Table 17'!O47-'Table 16'!O47</f>
        <v>280</v>
      </c>
      <c r="P47" s="36">
        <f>'Table 17'!P47-'Table 16'!P47</f>
        <v>308</v>
      </c>
      <c r="Q47" s="36">
        <f>'Table 17'!Q47-'Table 16'!Q47</f>
        <v>1233</v>
      </c>
      <c r="R47" s="36">
        <v>116</v>
      </c>
      <c r="S47" s="36">
        <v>440</v>
      </c>
    </row>
    <row r="48" spans="1:19" x14ac:dyDescent="0.25">
      <c r="A48" s="35" t="s">
        <v>93</v>
      </c>
      <c r="B48" s="36">
        <f>'Table 17'!B48-'Table 16'!B48</f>
        <v>-486</v>
      </c>
      <c r="C48" s="36">
        <f>'Table 17'!C48-'Table 16'!C48</f>
        <v>-1345</v>
      </c>
      <c r="D48" s="36">
        <f>'Table 17'!D48-'Table 16'!D48</f>
        <v>-306</v>
      </c>
      <c r="E48" s="36">
        <f>'Table 17'!E48-'Table 16'!E48</f>
        <v>-1117</v>
      </c>
      <c r="F48" s="36">
        <f>'Table 17'!F48-'Table 16'!F48</f>
        <v>-458</v>
      </c>
      <c r="G48" s="36">
        <f>'Table 17'!G48-'Table 16'!G48</f>
        <v>-1769</v>
      </c>
      <c r="H48" s="36">
        <f>'Table 17'!H48-'Table 16'!H48</f>
        <v>872</v>
      </c>
      <c r="I48" s="36">
        <f>'Table 17'!I48-'Table 16'!I48</f>
        <v>451</v>
      </c>
      <c r="J48" s="36">
        <f>'Table 17'!J48-'Table 16'!J48</f>
        <v>-12</v>
      </c>
      <c r="K48" s="36">
        <f>'Table 17'!K48-'Table 16'!K48</f>
        <v>-41</v>
      </c>
      <c r="L48" s="36">
        <f>'Table 17'!L48-'Table 16'!L48</f>
        <v>-639</v>
      </c>
      <c r="M48" s="36">
        <f>'Table 17'!M48-'Table 16'!M48</f>
        <v>-2620</v>
      </c>
      <c r="N48" s="36">
        <f>'Table 17'!N48-'Table 16'!N48</f>
        <v>-468</v>
      </c>
      <c r="O48" s="36">
        <f>'Table 17'!O48-'Table 16'!O48</f>
        <v>-1128</v>
      </c>
      <c r="P48" s="36">
        <f>'Table 17'!P48-'Table 16'!P48</f>
        <v>-44</v>
      </c>
      <c r="Q48" s="36">
        <f>'Table 17'!Q48-'Table 16'!Q48</f>
        <v>-162</v>
      </c>
      <c r="R48" s="36">
        <v>-29</v>
      </c>
      <c r="S48" s="36">
        <v>-130</v>
      </c>
    </row>
    <row r="49" spans="1:19" x14ac:dyDescent="0.25">
      <c r="A49" s="35" t="s">
        <v>94</v>
      </c>
      <c r="B49" s="36">
        <f>'Table 17'!B49-'Table 16'!B49</f>
        <v>-235</v>
      </c>
      <c r="C49" s="36">
        <f>'Table 17'!C49-'Table 16'!C49</f>
        <v>-1036</v>
      </c>
      <c r="D49" s="36">
        <f>'Table 17'!D49-'Table 16'!D49</f>
        <v>-384</v>
      </c>
      <c r="E49" s="36">
        <f>'Table 17'!E49-'Table 16'!E49</f>
        <v>-1772</v>
      </c>
      <c r="F49" s="36">
        <f>'Table 17'!F49-'Table 16'!F49</f>
        <v>-382</v>
      </c>
      <c r="G49" s="36">
        <f>'Table 17'!G49-'Table 16'!G49</f>
        <v>-1645</v>
      </c>
      <c r="H49" s="36">
        <f>'Table 17'!H49-'Table 16'!H49</f>
        <v>-281</v>
      </c>
      <c r="I49" s="36">
        <f>'Table 17'!I49-'Table 16'!I49</f>
        <v>-1439</v>
      </c>
      <c r="J49" s="36">
        <f>'Table 17'!J49-'Table 16'!J49</f>
        <v>-323</v>
      </c>
      <c r="K49" s="36">
        <f>'Table 17'!K49-'Table 16'!K49</f>
        <v>-1525</v>
      </c>
      <c r="L49" s="36">
        <f>'Table 17'!L49-'Table 16'!L49</f>
        <v>-522</v>
      </c>
      <c r="M49" s="36">
        <f>'Table 17'!M49-'Table 16'!M49</f>
        <v>-2909</v>
      </c>
      <c r="N49" s="36">
        <f>'Table 17'!N49-'Table 16'!N49</f>
        <v>-811</v>
      </c>
      <c r="O49" s="36">
        <f>'Table 17'!O49-'Table 16'!O49</f>
        <v>-5809</v>
      </c>
      <c r="P49" s="36">
        <f>'Table 17'!P49-'Table 16'!P49</f>
        <v>-1080</v>
      </c>
      <c r="Q49" s="36">
        <f>'Table 17'!Q49-'Table 16'!Q49</f>
        <v>-7908</v>
      </c>
      <c r="R49" s="36">
        <v>-573</v>
      </c>
      <c r="S49" s="36">
        <v>-3069</v>
      </c>
    </row>
    <row r="50" spans="1:19" x14ac:dyDescent="0.25">
      <c r="A50" s="35" t="s">
        <v>95</v>
      </c>
      <c r="B50" s="36">
        <f>'Table 17'!B50-'Table 16'!B50</f>
        <v>-8837</v>
      </c>
      <c r="C50" s="36">
        <f>'Table 17'!C50-'Table 16'!C50</f>
        <v>-45949</v>
      </c>
      <c r="D50" s="36">
        <f>'Table 17'!D50-'Table 16'!D50</f>
        <v>-9416</v>
      </c>
      <c r="E50" s="36">
        <f>'Table 17'!E50-'Table 16'!E50</f>
        <v>-45742</v>
      </c>
      <c r="F50" s="36">
        <f>'Table 17'!F50-'Table 16'!F50</f>
        <v>-9698</v>
      </c>
      <c r="G50" s="36">
        <f>'Table 17'!G50-'Table 16'!G50</f>
        <v>-62666</v>
      </c>
      <c r="H50" s="36">
        <f>'Table 17'!H50-'Table 16'!H50</f>
        <v>-13604</v>
      </c>
      <c r="I50" s="36">
        <f>'Table 17'!I50-'Table 16'!I50</f>
        <v>-112328</v>
      </c>
      <c r="J50" s="36">
        <f>'Table 17'!J50-'Table 16'!J50</f>
        <v>-15029</v>
      </c>
      <c r="K50" s="36">
        <f>'Table 17'!K50-'Table 16'!K50</f>
        <v>-94613</v>
      </c>
      <c r="L50" s="36">
        <f>'Table 17'!L50-'Table 16'!L50</f>
        <v>-18939</v>
      </c>
      <c r="M50" s="36">
        <f>'Table 17'!M50-'Table 16'!M50</f>
        <v>-106285</v>
      </c>
      <c r="N50" s="36">
        <f>'Table 17'!N50-'Table 16'!N50</f>
        <v>-19817</v>
      </c>
      <c r="O50" s="36">
        <f>'Table 17'!O50-'Table 16'!O50</f>
        <v>-126572</v>
      </c>
      <c r="P50" s="36">
        <f>'Table 17'!P50-'Table 16'!P50</f>
        <v>-30369</v>
      </c>
      <c r="Q50" s="36">
        <f>'Table 17'!Q50-'Table 16'!Q50</f>
        <v>-190832</v>
      </c>
      <c r="R50" s="36">
        <v>-16895</v>
      </c>
      <c r="S50" s="36">
        <v>-75345</v>
      </c>
    </row>
    <row r="51" spans="1:19" x14ac:dyDescent="0.25">
      <c r="A51" s="35" t="s">
        <v>96</v>
      </c>
      <c r="B51" s="36">
        <f>'Table 17'!B51-'Table 16'!B51</f>
        <v>0</v>
      </c>
      <c r="C51" s="36">
        <f>'Table 17'!C51-'Table 16'!C51</f>
        <v>0</v>
      </c>
      <c r="D51" s="36">
        <f>'Table 17'!D51-'Table 16'!D51</f>
        <v>-10</v>
      </c>
      <c r="E51" s="36">
        <f>'Table 17'!E51-'Table 16'!E51</f>
        <v>-18</v>
      </c>
      <c r="F51" s="36">
        <f>'Table 17'!F51-'Table 16'!F51</f>
        <v>0</v>
      </c>
      <c r="G51" s="36">
        <f>'Table 17'!G51-'Table 16'!G51</f>
        <v>0</v>
      </c>
      <c r="H51" s="36">
        <f>'Table 17'!H51-'Table 16'!H51</f>
        <v>0</v>
      </c>
      <c r="I51" s="36">
        <f>'Table 17'!I51-'Table 16'!I51</f>
        <v>0</v>
      </c>
      <c r="J51" s="36">
        <f>'Table 17'!J51-'Table 16'!J51</f>
        <v>0</v>
      </c>
      <c r="K51" s="36">
        <f>'Table 17'!K51-'Table 16'!K51</f>
        <v>0</v>
      </c>
      <c r="L51" s="36">
        <f>'Table 17'!L51-'Table 16'!L51</f>
        <v>0</v>
      </c>
      <c r="M51" s="36">
        <f>'Table 17'!M51-'Table 16'!M51</f>
        <v>0</v>
      </c>
      <c r="N51" s="36">
        <f>'Table 17'!N51-'Table 16'!N51</f>
        <v>0</v>
      </c>
      <c r="O51" s="36">
        <f>'Table 17'!O51-'Table 16'!O51</f>
        <v>0</v>
      </c>
      <c r="P51" s="36">
        <f>'Table 17'!P51-'Table 16'!P51</f>
        <v>0</v>
      </c>
      <c r="Q51" s="36">
        <f>'Table 17'!Q51-'Table 16'!Q51</f>
        <v>0</v>
      </c>
      <c r="R51" s="36">
        <v>0</v>
      </c>
      <c r="S51" s="36">
        <v>0</v>
      </c>
    </row>
    <row r="52" spans="1:19" x14ac:dyDescent="0.25">
      <c r="A52" s="35" t="s">
        <v>97</v>
      </c>
      <c r="B52" s="36">
        <f>'Table 17'!B52-'Table 16'!B52</f>
        <v>-39740</v>
      </c>
      <c r="C52" s="36">
        <f>'Table 17'!C52-'Table 16'!C52</f>
        <v>-201354</v>
      </c>
      <c r="D52" s="36">
        <f>'Table 17'!D52-'Table 16'!D52</f>
        <v>-44384</v>
      </c>
      <c r="E52" s="36">
        <f>'Table 17'!E52-'Table 16'!E52</f>
        <v>-117007</v>
      </c>
      <c r="F52" s="36">
        <f>'Table 17'!F52-'Table 16'!F52</f>
        <v>-41413</v>
      </c>
      <c r="G52" s="36">
        <f>'Table 17'!G52-'Table 16'!G52</f>
        <v>-76519</v>
      </c>
      <c r="H52" s="36">
        <f>'Table 17'!H52-'Table 16'!H52</f>
        <v>-37306</v>
      </c>
      <c r="I52" s="36">
        <f>'Table 17'!I52-'Table 16'!I52</f>
        <v>-69483</v>
      </c>
      <c r="J52" s="36">
        <f>'Table 17'!J52-'Table 16'!J52</f>
        <v>-2882</v>
      </c>
      <c r="K52" s="36">
        <f>'Table 17'!K52-'Table 16'!K52</f>
        <v>102820</v>
      </c>
      <c r="L52" s="36">
        <f>'Table 17'!L52-'Table 16'!L52</f>
        <v>-702</v>
      </c>
      <c r="M52" s="36">
        <f>'Table 17'!M52-'Table 16'!M52</f>
        <v>192717</v>
      </c>
      <c r="N52" s="36">
        <f>'Table 17'!N52-'Table 16'!N52</f>
        <v>-4967</v>
      </c>
      <c r="O52" s="36">
        <f>'Table 17'!O52-'Table 16'!O52</f>
        <v>119079</v>
      </c>
      <c r="P52" s="36">
        <f>'Table 17'!P52-'Table 16'!P52</f>
        <v>-9169</v>
      </c>
      <c r="Q52" s="36">
        <f>'Table 17'!Q52-'Table 16'!Q52</f>
        <v>13944</v>
      </c>
      <c r="R52" s="36">
        <v>-4572</v>
      </c>
      <c r="S52" s="36">
        <v>-16391</v>
      </c>
    </row>
    <row r="53" spans="1:19" x14ac:dyDescent="0.25">
      <c r="A53" s="35" t="s">
        <v>98</v>
      </c>
      <c r="B53" s="36">
        <f>'Table 17'!B53-'Table 16'!B53</f>
        <v>-15512</v>
      </c>
      <c r="C53" s="36">
        <f>'Table 17'!C53-'Table 16'!C53</f>
        <v>-62598</v>
      </c>
      <c r="D53" s="36">
        <f>'Table 17'!D53-'Table 16'!D53</f>
        <v>-23404</v>
      </c>
      <c r="E53" s="36">
        <f>'Table 17'!E53-'Table 16'!E53</f>
        <v>-102447</v>
      </c>
      <c r="F53" s="36">
        <f>'Table 17'!F53-'Table 16'!F53</f>
        <v>-32701</v>
      </c>
      <c r="G53" s="36">
        <f>'Table 17'!G53-'Table 16'!G53</f>
        <v>-153948</v>
      </c>
      <c r="H53" s="36">
        <f>'Table 17'!H53-'Table 16'!H53</f>
        <v>-45526</v>
      </c>
      <c r="I53" s="36">
        <f>'Table 17'!I53-'Table 16'!I53</f>
        <v>-340235</v>
      </c>
      <c r="J53" s="36">
        <f>'Table 17'!J53-'Table 16'!J53</f>
        <v>-92827</v>
      </c>
      <c r="K53" s="36">
        <f>'Table 17'!K53-'Table 16'!K53</f>
        <v>-572515</v>
      </c>
      <c r="L53" s="36">
        <f>'Table 17'!L53-'Table 16'!L53</f>
        <v>-95231</v>
      </c>
      <c r="M53" s="36">
        <f>'Table 17'!M53-'Table 16'!M53</f>
        <v>-490199</v>
      </c>
      <c r="N53" s="36">
        <f>'Table 17'!N53-'Table 16'!N53</f>
        <v>-108649</v>
      </c>
      <c r="O53" s="36">
        <f>'Table 17'!O53-'Table 16'!O53</f>
        <v>-697520</v>
      </c>
      <c r="P53" s="36">
        <f>'Table 17'!P53-'Table 16'!P53</f>
        <v>-223291</v>
      </c>
      <c r="Q53" s="36">
        <f>'Table 17'!Q53-'Table 16'!Q53</f>
        <v>-2036733</v>
      </c>
      <c r="R53" s="36">
        <v>-93796</v>
      </c>
      <c r="S53" s="36">
        <v>-541863</v>
      </c>
    </row>
    <row r="54" spans="1:19" x14ac:dyDescent="0.25">
      <c r="A54" s="35" t="s">
        <v>99</v>
      </c>
      <c r="B54" s="36">
        <f>'Table 17'!B54-'Table 16'!B54</f>
        <v>-810</v>
      </c>
      <c r="C54" s="36">
        <f>'Table 17'!C54-'Table 16'!C54</f>
        <v>-1818</v>
      </c>
      <c r="D54" s="36">
        <f>'Table 17'!D54-'Table 16'!D54</f>
        <v>-871</v>
      </c>
      <c r="E54" s="36">
        <f>'Table 17'!E54-'Table 16'!E54</f>
        <v>-1920</v>
      </c>
      <c r="F54" s="36">
        <f>'Table 17'!F54-'Table 16'!F54</f>
        <v>-723</v>
      </c>
      <c r="G54" s="36">
        <f>'Table 17'!G54-'Table 16'!G54</f>
        <v>-1731</v>
      </c>
      <c r="H54" s="36">
        <f>'Table 17'!H54-'Table 16'!H54</f>
        <v>-806</v>
      </c>
      <c r="I54" s="36">
        <f>'Table 17'!I54-'Table 16'!I54</f>
        <v>-2425</v>
      </c>
      <c r="J54" s="36">
        <f>'Table 17'!J54-'Table 16'!J54</f>
        <v>-2240</v>
      </c>
      <c r="K54" s="36">
        <f>'Table 17'!K54-'Table 16'!K54</f>
        <v>-5896</v>
      </c>
      <c r="L54" s="36">
        <f>'Table 17'!L54-'Table 16'!L54</f>
        <v>-1603</v>
      </c>
      <c r="M54" s="36">
        <f>'Table 17'!M54-'Table 16'!M54</f>
        <v>-5135</v>
      </c>
      <c r="N54" s="36">
        <f>'Table 17'!N54-'Table 16'!N54</f>
        <v>-1727</v>
      </c>
      <c r="O54" s="36">
        <f>'Table 17'!O54-'Table 16'!O54</f>
        <v>-7897</v>
      </c>
      <c r="P54" s="36">
        <f>'Table 17'!P54-'Table 16'!P54</f>
        <v>-2984</v>
      </c>
      <c r="Q54" s="36">
        <f>'Table 17'!Q54-'Table 16'!Q54</f>
        <v>-13716</v>
      </c>
      <c r="R54" s="36">
        <v>-1394</v>
      </c>
      <c r="S54" s="36">
        <v>-6526</v>
      </c>
    </row>
    <row r="55" spans="1:19" x14ac:dyDescent="0.25">
      <c r="A55" s="35" t="s">
        <v>100</v>
      </c>
      <c r="B55" s="36">
        <f>'Table 17'!B55-'Table 16'!B55</f>
        <v>-19377</v>
      </c>
      <c r="C55" s="36">
        <f>'Table 17'!C55-'Table 16'!C55</f>
        <v>-29647</v>
      </c>
      <c r="D55" s="36">
        <f>'Table 17'!D55-'Table 16'!D55</f>
        <v>-20661</v>
      </c>
      <c r="E55" s="36">
        <f>'Table 17'!E55-'Table 16'!E55</f>
        <v>-27469</v>
      </c>
      <c r="F55" s="36">
        <f>'Table 17'!F55-'Table 16'!F55</f>
        <v>-22301</v>
      </c>
      <c r="G55" s="36">
        <f>'Table 17'!G55-'Table 16'!G55</f>
        <v>-33341</v>
      </c>
      <c r="H55" s="36">
        <f>'Table 17'!H55-'Table 16'!H55</f>
        <v>-19423</v>
      </c>
      <c r="I55" s="36">
        <f>'Table 17'!I55-'Table 16'!I55</f>
        <v>-40412</v>
      </c>
      <c r="J55" s="36">
        <f>'Table 17'!J55-'Table 16'!J55</f>
        <v>-17241</v>
      </c>
      <c r="K55" s="36">
        <f>'Table 17'!K55-'Table 16'!K55</f>
        <v>-28613</v>
      </c>
      <c r="L55" s="36">
        <f>'Table 17'!L55-'Table 16'!L55</f>
        <v>-18685</v>
      </c>
      <c r="M55" s="36">
        <f>'Table 17'!M55-'Table 16'!M55</f>
        <v>-29541</v>
      </c>
      <c r="N55" s="36">
        <f>'Table 17'!N55-'Table 16'!N55</f>
        <v>-32469</v>
      </c>
      <c r="O55" s="36">
        <f>'Table 17'!O55-'Table 16'!O55</f>
        <v>-78259</v>
      </c>
      <c r="P55" s="36">
        <f>'Table 17'!P55-'Table 16'!P55</f>
        <v>-79305</v>
      </c>
      <c r="Q55" s="36">
        <f>'Table 17'!Q55-'Table 16'!Q55</f>
        <v>-201457</v>
      </c>
      <c r="R55" s="36">
        <v>-31767</v>
      </c>
      <c r="S55" s="36">
        <v>-47318</v>
      </c>
    </row>
    <row r="56" spans="1:19" x14ac:dyDescent="0.25">
      <c r="A56" s="35" t="s">
        <v>101</v>
      </c>
      <c r="B56" s="36">
        <f>'Table 17'!B56-'Table 16'!B56</f>
        <v>-1087</v>
      </c>
      <c r="C56" s="36">
        <f>'Table 17'!C56-'Table 16'!C56</f>
        <v>-3830</v>
      </c>
      <c r="D56" s="36">
        <f>'Table 17'!D56-'Table 16'!D56</f>
        <v>-356</v>
      </c>
      <c r="E56" s="36">
        <f>'Table 17'!E56-'Table 16'!E56</f>
        <v>-1295</v>
      </c>
      <c r="F56" s="36">
        <f>'Table 17'!F56-'Table 16'!F56</f>
        <v>0</v>
      </c>
      <c r="G56" s="36">
        <f>'Table 17'!G56-'Table 16'!G56</f>
        <v>0</v>
      </c>
      <c r="H56" s="36">
        <f>'Table 17'!H56-'Table 16'!H56</f>
        <v>3</v>
      </c>
      <c r="I56" s="36">
        <f>'Table 17'!I56-'Table 16'!I56</f>
        <v>4</v>
      </c>
      <c r="J56" s="36">
        <f>'Table 17'!J56-'Table 16'!J56</f>
        <v>0</v>
      </c>
      <c r="K56" s="36">
        <f>'Table 17'!K56-'Table 16'!K56</f>
        <v>0</v>
      </c>
      <c r="L56" s="36">
        <f>'Table 17'!L56-'Table 16'!L56</f>
        <v>0</v>
      </c>
      <c r="M56" s="36">
        <f>'Table 17'!M56-'Table 16'!M56</f>
        <v>0</v>
      </c>
      <c r="N56" s="36">
        <f>'Table 17'!N56-'Table 16'!N56</f>
        <v>0</v>
      </c>
      <c r="O56" s="36">
        <f>'Table 17'!O56-'Table 16'!O56</f>
        <v>0</v>
      </c>
      <c r="P56" s="36">
        <f>'Table 17'!P56-'Table 16'!P56</f>
        <v>0</v>
      </c>
      <c r="Q56" s="36">
        <f>'Table 17'!Q56-'Table 16'!Q56</f>
        <v>0</v>
      </c>
      <c r="R56" s="36">
        <v>0</v>
      </c>
      <c r="S56" s="36">
        <v>0</v>
      </c>
    </row>
    <row r="57" spans="1:19" x14ac:dyDescent="0.25">
      <c r="A57" s="35" t="s">
        <v>102</v>
      </c>
      <c r="B57" s="36">
        <f>'Table 17'!B57-'Table 16'!B57</f>
        <v>-58</v>
      </c>
      <c r="C57" s="36">
        <f>'Table 17'!C57-'Table 16'!C57</f>
        <v>-128</v>
      </c>
      <c r="D57" s="36">
        <f>'Table 17'!D57-'Table 16'!D57</f>
        <v>-127</v>
      </c>
      <c r="E57" s="36">
        <f>'Table 17'!E57-'Table 16'!E57</f>
        <v>-515</v>
      </c>
      <c r="F57" s="36">
        <f>'Table 17'!F57-'Table 16'!F57</f>
        <v>-505</v>
      </c>
      <c r="G57" s="36">
        <f>'Table 17'!G57-'Table 16'!G57</f>
        <v>-1703</v>
      </c>
      <c r="H57" s="36">
        <f>'Table 17'!H57-'Table 16'!H57</f>
        <v>-476</v>
      </c>
      <c r="I57" s="36">
        <f>'Table 17'!I57-'Table 16'!I57</f>
        <v>-2045</v>
      </c>
      <c r="J57" s="36">
        <f>'Table 17'!J57-'Table 16'!J57</f>
        <v>-425</v>
      </c>
      <c r="K57" s="36">
        <f>'Table 17'!K57-'Table 16'!K57</f>
        <v>-1882</v>
      </c>
      <c r="L57" s="36">
        <f>'Table 17'!L57-'Table 16'!L57</f>
        <v>-757</v>
      </c>
      <c r="M57" s="36">
        <f>'Table 17'!M57-'Table 16'!M57</f>
        <v>-2984</v>
      </c>
      <c r="N57" s="36">
        <f>'Table 17'!N57-'Table 16'!N57</f>
        <v>-1029</v>
      </c>
      <c r="O57" s="36">
        <f>'Table 17'!O57-'Table 16'!O57</f>
        <v>-3240</v>
      </c>
      <c r="P57" s="36">
        <f>'Table 17'!P57-'Table 16'!P57</f>
        <v>-1199</v>
      </c>
      <c r="Q57" s="36">
        <f>'Table 17'!Q57-'Table 16'!Q57</f>
        <v>-5960</v>
      </c>
      <c r="R57" s="36">
        <v>-302</v>
      </c>
      <c r="S57" s="36">
        <v>1709</v>
      </c>
    </row>
    <row r="58" spans="1:19" x14ac:dyDescent="0.25">
      <c r="A58" s="35" t="s">
        <v>103</v>
      </c>
      <c r="B58" s="36">
        <f>'Table 17'!B58-'Table 16'!B58</f>
        <v>-1221</v>
      </c>
      <c r="C58" s="36">
        <f>'Table 17'!C58-'Table 16'!C58</f>
        <v>-4391</v>
      </c>
      <c r="D58" s="36">
        <f>'Table 17'!D58-'Table 16'!D58</f>
        <v>-1732</v>
      </c>
      <c r="E58" s="36">
        <f>'Table 17'!E58-'Table 16'!E58</f>
        <v>-6159</v>
      </c>
      <c r="F58" s="36">
        <f>'Table 17'!F58-'Table 16'!F58</f>
        <v>-1982</v>
      </c>
      <c r="G58" s="36">
        <f>'Table 17'!G58-'Table 16'!G58</f>
        <v>-7185</v>
      </c>
      <c r="H58" s="36">
        <f>'Table 17'!H58-'Table 16'!H58</f>
        <v>-2206</v>
      </c>
      <c r="I58" s="36">
        <f>'Table 17'!I58-'Table 16'!I58</f>
        <v>-8370</v>
      </c>
      <c r="J58" s="36">
        <f>'Table 17'!J58-'Table 16'!J58</f>
        <v>-1600</v>
      </c>
      <c r="K58" s="36">
        <f>'Table 17'!K58-'Table 16'!K58</f>
        <v>-6541</v>
      </c>
      <c r="L58" s="36">
        <f>'Table 17'!L58-'Table 16'!L58</f>
        <v>-2077</v>
      </c>
      <c r="M58" s="36">
        <f>'Table 17'!M58-'Table 16'!M58</f>
        <v>-9903</v>
      </c>
      <c r="N58" s="36">
        <f>'Table 17'!N58-'Table 16'!N58</f>
        <v>-2184</v>
      </c>
      <c r="O58" s="36">
        <f>'Table 17'!O58-'Table 16'!O58</f>
        <v>-10918</v>
      </c>
      <c r="P58" s="36">
        <f>'Table 17'!P58-'Table 16'!P58</f>
        <v>-3933</v>
      </c>
      <c r="Q58" s="36">
        <f>'Table 17'!Q58-'Table 16'!Q58</f>
        <v>-26753</v>
      </c>
      <c r="R58" s="36">
        <v>-1827</v>
      </c>
      <c r="S58" s="36">
        <v>-12653</v>
      </c>
    </row>
    <row r="59" spans="1:19" ht="30" x14ac:dyDescent="0.25">
      <c r="A59" s="35" t="s">
        <v>104</v>
      </c>
      <c r="B59" s="36">
        <f>'Table 17'!B59-'Table 16'!B59</f>
        <v>-22210</v>
      </c>
      <c r="C59" s="36">
        <f>'Table 17'!C59-'Table 16'!C59</f>
        <v>-181015</v>
      </c>
      <c r="D59" s="36">
        <f>'Table 17'!D59-'Table 16'!D59</f>
        <v>-34571</v>
      </c>
      <c r="E59" s="36">
        <f>'Table 17'!E59-'Table 16'!E59</f>
        <v>-257415</v>
      </c>
      <c r="F59" s="36">
        <f>'Table 17'!F59-'Table 16'!F59</f>
        <v>-51791</v>
      </c>
      <c r="G59" s="36">
        <f>'Table 17'!G59-'Table 16'!G59</f>
        <v>-324726</v>
      </c>
      <c r="H59" s="36">
        <f>'Table 17'!H59-'Table 16'!H59</f>
        <v>-56014</v>
      </c>
      <c r="I59" s="36">
        <f>'Table 17'!I59-'Table 16'!I59</f>
        <v>-472915</v>
      </c>
      <c r="J59" s="36">
        <f>'Table 17'!J59-'Table 16'!J59</f>
        <v>-65202</v>
      </c>
      <c r="K59" s="36">
        <f>'Table 17'!K59-'Table 16'!K59</f>
        <v>-612583</v>
      </c>
      <c r="L59" s="36">
        <f>'Table 17'!L59-'Table 16'!L59</f>
        <v>-71419</v>
      </c>
      <c r="M59" s="36">
        <f>'Table 17'!M59-'Table 16'!M59</f>
        <v>-668392</v>
      </c>
      <c r="N59" s="36">
        <f>'Table 17'!N59-'Table 16'!N59</f>
        <v>-115950</v>
      </c>
      <c r="O59" s="36">
        <f>'Table 17'!O59-'Table 16'!O59</f>
        <v>-983653</v>
      </c>
      <c r="P59" s="36">
        <f>'Table 17'!P59-'Table 16'!P59</f>
        <v>-263705</v>
      </c>
      <c r="Q59" s="36">
        <f>'Table 17'!Q59-'Table 16'!Q59</f>
        <v>-2796260</v>
      </c>
      <c r="R59" s="36">
        <v>-78692</v>
      </c>
      <c r="S59" s="36">
        <v>-1003362</v>
      </c>
    </row>
    <row r="60" spans="1:19" x14ac:dyDescent="0.25">
      <c r="A60" s="35" t="s">
        <v>105</v>
      </c>
      <c r="B60" s="36">
        <f>'Table 17'!B60-'Table 16'!B60</f>
        <v>-122444</v>
      </c>
      <c r="C60" s="36">
        <f>'Table 17'!C60-'Table 16'!C60</f>
        <v>-201061</v>
      </c>
      <c r="D60" s="36">
        <f>'Table 17'!D60-'Table 16'!D60</f>
        <v>-162230</v>
      </c>
      <c r="E60" s="36">
        <f>'Table 17'!E60-'Table 16'!E60</f>
        <v>-259237</v>
      </c>
      <c r="F60" s="36">
        <f>'Table 17'!F60-'Table 16'!F60</f>
        <v>-150381</v>
      </c>
      <c r="G60" s="36">
        <f>'Table 17'!G60-'Table 16'!G60</f>
        <v>-230668</v>
      </c>
      <c r="H60" s="36">
        <f>'Table 17'!H60-'Table 16'!H60</f>
        <v>-178158</v>
      </c>
      <c r="I60" s="36">
        <f>'Table 17'!I60-'Table 16'!I60</f>
        <v>-316124</v>
      </c>
      <c r="J60" s="36">
        <f>'Table 17'!J60-'Table 16'!J60</f>
        <v>-155191</v>
      </c>
      <c r="K60" s="36">
        <f>'Table 17'!K60-'Table 16'!K60</f>
        <v>-323997</v>
      </c>
      <c r="L60" s="36">
        <f>'Table 17'!L60-'Table 16'!L60</f>
        <v>-192259</v>
      </c>
      <c r="M60" s="36">
        <f>'Table 17'!M60-'Table 16'!M60</f>
        <v>-350950</v>
      </c>
      <c r="N60" s="36">
        <f>'Table 17'!N60-'Table 16'!N60</f>
        <v>-217158</v>
      </c>
      <c r="O60" s="36">
        <f>'Table 17'!O60-'Table 16'!O60</f>
        <v>-489157</v>
      </c>
      <c r="P60" s="36">
        <f>'Table 17'!P60-'Table 16'!P60</f>
        <v>-395002</v>
      </c>
      <c r="Q60" s="36">
        <f>'Table 17'!Q60-'Table 16'!Q60</f>
        <v>-1424269</v>
      </c>
      <c r="R60" s="36">
        <v>-244629</v>
      </c>
      <c r="S60" s="36">
        <v>-534129</v>
      </c>
    </row>
    <row r="61" spans="1:19" s="5" customFormat="1" x14ac:dyDescent="0.25">
      <c r="A61" s="39" t="s">
        <v>59</v>
      </c>
      <c r="B61" s="40">
        <f>SUM(B46:B60)</f>
        <v>-233047</v>
      </c>
      <c r="C61" s="40">
        <f t="shared" ref="C61" si="5">SUM(C46:C60)</f>
        <v>-736167</v>
      </c>
      <c r="D61" s="40">
        <f>SUM(D46:D60)</f>
        <v>-299740</v>
      </c>
      <c r="E61" s="40">
        <f t="shared" ref="E61:R61" si="6">SUM(E46:E60)</f>
        <v>-824445</v>
      </c>
      <c r="F61" s="40">
        <f t="shared" si="6"/>
        <v>-314336</v>
      </c>
      <c r="G61" s="40">
        <f t="shared" si="6"/>
        <v>-899645</v>
      </c>
      <c r="H61" s="40">
        <f t="shared" si="6"/>
        <v>-355550</v>
      </c>
      <c r="I61" s="40">
        <f t="shared" si="6"/>
        <v>-1371542</v>
      </c>
      <c r="J61" s="40">
        <f t="shared" si="6"/>
        <v>-355489</v>
      </c>
      <c r="K61" s="40">
        <f t="shared" si="6"/>
        <v>-1552219</v>
      </c>
      <c r="L61" s="40">
        <f t="shared" si="6"/>
        <v>-404597</v>
      </c>
      <c r="M61" s="40">
        <f t="shared" si="6"/>
        <v>-1481544</v>
      </c>
      <c r="N61" s="40">
        <f t="shared" si="6"/>
        <v>-507944</v>
      </c>
      <c r="O61" s="40">
        <f t="shared" si="6"/>
        <v>-2293814</v>
      </c>
      <c r="P61" s="40">
        <f t="shared" si="6"/>
        <v>-1012119</v>
      </c>
      <c r="Q61" s="40">
        <f t="shared" si="6"/>
        <v>-6698191</v>
      </c>
      <c r="R61" s="40">
        <f t="shared" si="6"/>
        <v>-476638</v>
      </c>
      <c r="S61" s="40">
        <f>SUM(S46:S60)</f>
        <v>-2246329</v>
      </c>
    </row>
    <row r="62" spans="1:19" x14ac:dyDescent="0.25">
      <c r="A62" s="203" t="s">
        <v>42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</row>
    <row r="63" spans="1:19" x14ac:dyDescent="0.25">
      <c r="A63" s="35" t="s">
        <v>106</v>
      </c>
      <c r="B63" s="36">
        <f>'Table 17'!B63-'Table 16'!B63</f>
        <v>-54611</v>
      </c>
      <c r="C63" s="36">
        <f>'Table 17'!C63-'Table 16'!C63</f>
        <v>-157954</v>
      </c>
      <c r="D63" s="36">
        <f>'Table 17'!D63-'Table 16'!D63</f>
        <v>-59760</v>
      </c>
      <c r="E63" s="36">
        <f>'Table 17'!E63-'Table 16'!E63</f>
        <v>-158947</v>
      </c>
      <c r="F63" s="36">
        <f>'Table 17'!F63-'Table 16'!F63</f>
        <v>-69482</v>
      </c>
      <c r="G63" s="36">
        <f>'Table 17'!G63-'Table 16'!G63</f>
        <v>-178051</v>
      </c>
      <c r="H63" s="36">
        <f>'Table 17'!H63-'Table 16'!H63</f>
        <v>-72562</v>
      </c>
      <c r="I63" s="36">
        <f>'Table 17'!I63-'Table 16'!I63</f>
        <v>-221017</v>
      </c>
      <c r="J63" s="36">
        <f>'Table 17'!J63-'Table 16'!J63</f>
        <v>-68046</v>
      </c>
      <c r="K63" s="36">
        <f>'Table 17'!K63-'Table 16'!K63</f>
        <v>-206217</v>
      </c>
      <c r="L63" s="36">
        <f>'Table 17'!L63-'Table 16'!L63</f>
        <v>-63827</v>
      </c>
      <c r="M63" s="36">
        <f>'Table 17'!M63-'Table 16'!M63</f>
        <v>-175287</v>
      </c>
      <c r="N63" s="36">
        <f>'Table 17'!N63-'Table 16'!N63</f>
        <v>-76240</v>
      </c>
      <c r="O63" s="36">
        <f>'Table 17'!O63-'Table 16'!O63</f>
        <v>-241772</v>
      </c>
      <c r="P63" s="36">
        <f>'Table 17'!P63-'Table 16'!P63</f>
        <v>-123917</v>
      </c>
      <c r="Q63" s="36">
        <f>'Table 17'!Q63-'Table 16'!Q63</f>
        <v>-440552</v>
      </c>
      <c r="R63" s="36">
        <v>-63475</v>
      </c>
      <c r="S63" s="36">
        <v>-188074</v>
      </c>
    </row>
    <row r="64" spans="1:19" ht="30" x14ac:dyDescent="0.25">
      <c r="A64" s="35" t="s">
        <v>107</v>
      </c>
      <c r="B64" s="36">
        <f>'Table 17'!B64-'Table 16'!B64</f>
        <v>-3247</v>
      </c>
      <c r="C64" s="36">
        <f>'Table 17'!C64-'Table 16'!C64</f>
        <v>-15615</v>
      </c>
      <c r="D64" s="36">
        <f>'Table 17'!D64-'Table 16'!D64</f>
        <v>-4246</v>
      </c>
      <c r="E64" s="36">
        <f>'Table 17'!E64-'Table 16'!E64</f>
        <v>-18341</v>
      </c>
      <c r="F64" s="36">
        <f>'Table 17'!F64-'Table 16'!F64</f>
        <v>-4850</v>
      </c>
      <c r="G64" s="36">
        <f>'Table 17'!G64-'Table 16'!G64</f>
        <v>-19713</v>
      </c>
      <c r="H64" s="36">
        <f>'Table 17'!H64-'Table 16'!H64</f>
        <v>-4781</v>
      </c>
      <c r="I64" s="36">
        <f>'Table 17'!I64-'Table 16'!I64</f>
        <v>-23506</v>
      </c>
      <c r="J64" s="36">
        <f>'Table 17'!J64-'Table 16'!J64</f>
        <v>-5468</v>
      </c>
      <c r="K64" s="36">
        <f>'Table 17'!K64-'Table 16'!K64</f>
        <v>-27371</v>
      </c>
      <c r="L64" s="36">
        <f>'Table 17'!L64-'Table 16'!L64</f>
        <v>-5729</v>
      </c>
      <c r="M64" s="36">
        <f>'Table 17'!M64-'Table 16'!M64</f>
        <v>-28511</v>
      </c>
      <c r="N64" s="36">
        <f>'Table 17'!N64-'Table 16'!N64</f>
        <v>-6871</v>
      </c>
      <c r="O64" s="36">
        <f>'Table 17'!O64-'Table 16'!O64</f>
        <v>-38643</v>
      </c>
      <c r="P64" s="36">
        <f>'Table 17'!P64-'Table 16'!P64</f>
        <v>-12221</v>
      </c>
      <c r="Q64" s="36">
        <f>'Table 17'!Q64-'Table 16'!Q64</f>
        <v>-69274</v>
      </c>
      <c r="R64" s="36">
        <v>-7345</v>
      </c>
      <c r="S64" s="36">
        <v>-36158</v>
      </c>
    </row>
    <row r="65" spans="1:19" x14ac:dyDescent="0.25">
      <c r="A65" s="35" t="s">
        <v>108</v>
      </c>
      <c r="B65" s="36">
        <f>'Table 17'!B65-'Table 16'!B65</f>
        <v>-7698</v>
      </c>
      <c r="C65" s="36">
        <f>'Table 17'!C65-'Table 16'!C65</f>
        <v>-19761</v>
      </c>
      <c r="D65" s="36">
        <f>'Table 17'!D65-'Table 16'!D65</f>
        <v>-8669</v>
      </c>
      <c r="E65" s="36">
        <f>'Table 17'!E65-'Table 16'!E65</f>
        <v>-22003</v>
      </c>
      <c r="F65" s="36">
        <f>'Table 17'!F65-'Table 16'!F65</f>
        <v>-10110</v>
      </c>
      <c r="G65" s="36">
        <f>'Table 17'!G65-'Table 16'!G65</f>
        <v>-26777</v>
      </c>
      <c r="H65" s="36">
        <f>'Table 17'!H65-'Table 16'!H65</f>
        <v>-11530</v>
      </c>
      <c r="I65" s="36">
        <f>'Table 17'!I65-'Table 16'!I65</f>
        <v>-37717</v>
      </c>
      <c r="J65" s="36">
        <f>'Table 17'!J65-'Table 16'!J65</f>
        <v>-12201</v>
      </c>
      <c r="K65" s="36">
        <f>'Table 17'!K65-'Table 16'!K65</f>
        <v>-40674</v>
      </c>
      <c r="L65" s="36">
        <f>'Table 17'!L65-'Table 16'!L65</f>
        <v>-12850</v>
      </c>
      <c r="M65" s="36">
        <f>'Table 17'!M65-'Table 16'!M65</f>
        <v>-41304</v>
      </c>
      <c r="N65" s="36">
        <f>'Table 17'!N65-'Table 16'!N65</f>
        <v>-13277</v>
      </c>
      <c r="O65" s="36">
        <f>'Table 17'!O65-'Table 16'!O65</f>
        <v>-51754</v>
      </c>
      <c r="P65" s="36">
        <f>'Table 17'!P65-'Table 16'!P65</f>
        <v>-26986</v>
      </c>
      <c r="Q65" s="36">
        <f>'Table 17'!Q65-'Table 16'!Q65</f>
        <v>-115045</v>
      </c>
      <c r="R65" s="36">
        <v>-16533</v>
      </c>
      <c r="S65" s="36">
        <v>-55114</v>
      </c>
    </row>
    <row r="66" spans="1:19" x14ac:dyDescent="0.25">
      <c r="A66" s="35" t="s">
        <v>109</v>
      </c>
      <c r="B66" s="36">
        <f>'Table 17'!B66-'Table 16'!B66</f>
        <v>-6918</v>
      </c>
      <c r="C66" s="36">
        <f>'Table 17'!C66-'Table 16'!C66</f>
        <v>-24171</v>
      </c>
      <c r="D66" s="36">
        <f>'Table 17'!D66-'Table 16'!D66</f>
        <v>-11108</v>
      </c>
      <c r="E66" s="36">
        <f>'Table 17'!E66-'Table 16'!E66</f>
        <v>-36294</v>
      </c>
      <c r="F66" s="36">
        <f>'Table 17'!F66-'Table 16'!F66</f>
        <v>-10409</v>
      </c>
      <c r="G66" s="36">
        <f>'Table 17'!G66-'Table 16'!G66</f>
        <v>-32942</v>
      </c>
      <c r="H66" s="36">
        <f>'Table 17'!H66-'Table 16'!H66</f>
        <v>-18821</v>
      </c>
      <c r="I66" s="36">
        <f>'Table 17'!I66-'Table 16'!I66</f>
        <v>-88352</v>
      </c>
      <c r="J66" s="36">
        <f>'Table 17'!J66-'Table 16'!J66</f>
        <v>-21040</v>
      </c>
      <c r="K66" s="36">
        <f>'Table 17'!K66-'Table 16'!K66</f>
        <v>-110032</v>
      </c>
      <c r="L66" s="36">
        <f>'Table 17'!L66-'Table 16'!L66</f>
        <v>-16207</v>
      </c>
      <c r="M66" s="36">
        <f>'Table 17'!M66-'Table 16'!M66</f>
        <v>-73021</v>
      </c>
      <c r="N66" s="36">
        <f>'Table 17'!N66-'Table 16'!N66</f>
        <v>-22070</v>
      </c>
      <c r="O66" s="36">
        <f>'Table 17'!O66-'Table 16'!O66</f>
        <v>-99942</v>
      </c>
      <c r="P66" s="36">
        <f>'Table 17'!P66-'Table 16'!P66</f>
        <v>-31562</v>
      </c>
      <c r="Q66" s="36">
        <f>'Table 17'!Q66-'Table 16'!Q66</f>
        <v>-160512</v>
      </c>
      <c r="R66" s="36">
        <v>-13045</v>
      </c>
      <c r="S66" s="36">
        <v>-48274</v>
      </c>
    </row>
    <row r="67" spans="1:19" x14ac:dyDescent="0.25">
      <c r="A67" s="35" t="s">
        <v>110</v>
      </c>
      <c r="B67" s="36">
        <f>'Table 17'!B67-'Table 16'!B67</f>
        <v>-1752</v>
      </c>
      <c r="C67" s="36">
        <f>'Table 17'!C67-'Table 16'!C67</f>
        <v>-8810</v>
      </c>
      <c r="D67" s="36">
        <f>'Table 17'!D67-'Table 16'!D67</f>
        <v>-1748</v>
      </c>
      <c r="E67" s="36">
        <f>'Table 17'!E67-'Table 16'!E67</f>
        <v>-13452</v>
      </c>
      <c r="F67" s="36">
        <f>'Table 17'!F67-'Table 16'!F67</f>
        <v>-1663</v>
      </c>
      <c r="G67" s="36">
        <f>'Table 17'!G67-'Table 16'!G67</f>
        <v>-7613</v>
      </c>
      <c r="H67" s="36">
        <f>'Table 17'!H67-'Table 16'!H67</f>
        <v>-2483</v>
      </c>
      <c r="I67" s="36">
        <f>'Table 17'!I67-'Table 16'!I67</f>
        <v>-13244</v>
      </c>
      <c r="J67" s="36">
        <f>'Table 17'!J67-'Table 16'!J67</f>
        <v>-5099</v>
      </c>
      <c r="K67" s="36">
        <f>'Table 17'!K67-'Table 16'!K67</f>
        <v>-44780</v>
      </c>
      <c r="L67" s="36">
        <f>'Table 17'!L67-'Table 16'!L67</f>
        <v>-3407</v>
      </c>
      <c r="M67" s="36">
        <f>'Table 17'!M67-'Table 16'!M67</f>
        <v>-19402</v>
      </c>
      <c r="N67" s="36">
        <f>'Table 17'!N67-'Table 16'!N67</f>
        <v>-3963</v>
      </c>
      <c r="O67" s="36">
        <f>'Table 17'!O67-'Table 16'!O67</f>
        <v>-27500</v>
      </c>
      <c r="P67" s="36">
        <f>'Table 17'!P67-'Table 16'!P67</f>
        <v>-4409</v>
      </c>
      <c r="Q67" s="36">
        <f>'Table 17'!Q67-'Table 16'!Q67</f>
        <v>-33701</v>
      </c>
      <c r="R67" s="36">
        <v>-2067</v>
      </c>
      <c r="S67" s="36">
        <v>-10100</v>
      </c>
    </row>
    <row r="68" spans="1:19" x14ac:dyDescent="0.25">
      <c r="A68" s="35" t="s">
        <v>111</v>
      </c>
      <c r="B68" s="36">
        <f>'Table 17'!B68-'Table 16'!B68</f>
        <v>-5434</v>
      </c>
      <c r="C68" s="36">
        <f>'Table 17'!C68-'Table 16'!C68</f>
        <v>-25736</v>
      </c>
      <c r="D68" s="36">
        <f>'Table 17'!D68-'Table 16'!D68</f>
        <v>-7940</v>
      </c>
      <c r="E68" s="36">
        <f>'Table 17'!E68-'Table 16'!E68</f>
        <v>-33993</v>
      </c>
      <c r="F68" s="36">
        <f>'Table 17'!F68-'Table 16'!F68</f>
        <v>-8149</v>
      </c>
      <c r="G68" s="36">
        <f>'Table 17'!G68-'Table 16'!G68</f>
        <v>-36492</v>
      </c>
      <c r="H68" s="36">
        <f>'Table 17'!H68-'Table 16'!H68</f>
        <v>-9485</v>
      </c>
      <c r="I68" s="36">
        <f>'Table 17'!I68-'Table 16'!I68</f>
        <v>-58996</v>
      </c>
      <c r="J68" s="36">
        <f>'Table 17'!J68-'Table 16'!J68</f>
        <v>-10501</v>
      </c>
      <c r="K68" s="36">
        <f>'Table 17'!K68-'Table 16'!K68</f>
        <v>-70321</v>
      </c>
      <c r="L68" s="36">
        <f>'Table 17'!L68-'Table 16'!L68</f>
        <v>-8581</v>
      </c>
      <c r="M68" s="36">
        <f>'Table 17'!M68-'Table 16'!M68</f>
        <v>-59218</v>
      </c>
      <c r="N68" s="36">
        <f>'Table 17'!N68-'Table 16'!N68</f>
        <v>-9762</v>
      </c>
      <c r="O68" s="36">
        <f>'Table 17'!O68-'Table 16'!O68</f>
        <v>-77668</v>
      </c>
      <c r="P68" s="36">
        <f>'Table 17'!P68-'Table 16'!P68</f>
        <v>-17133</v>
      </c>
      <c r="Q68" s="36">
        <f>'Table 17'!Q68-'Table 16'!Q68</f>
        <v>-152464</v>
      </c>
      <c r="R68" s="36">
        <v>-7758</v>
      </c>
      <c r="S68" s="36">
        <v>-61028</v>
      </c>
    </row>
    <row r="69" spans="1:19" x14ac:dyDescent="0.25">
      <c r="A69" s="35" t="s">
        <v>112</v>
      </c>
      <c r="B69" s="36">
        <f>'Table 17'!B69-'Table 16'!B69</f>
        <v>-24539</v>
      </c>
      <c r="C69" s="36">
        <f>'Table 17'!C69-'Table 16'!C69</f>
        <v>-41143</v>
      </c>
      <c r="D69" s="36">
        <f>'Table 17'!D69-'Table 16'!D69</f>
        <v>-26345</v>
      </c>
      <c r="E69" s="36">
        <f>'Table 17'!E69-'Table 16'!E69</f>
        <v>-40785</v>
      </c>
      <c r="F69" s="36">
        <f>'Table 17'!F69-'Table 16'!F69</f>
        <v>-29531</v>
      </c>
      <c r="G69" s="36">
        <f>'Table 17'!G69-'Table 16'!G69</f>
        <v>-42529</v>
      </c>
      <c r="H69" s="36">
        <f>'Table 17'!H69-'Table 16'!H69</f>
        <v>-29694</v>
      </c>
      <c r="I69" s="36">
        <f>'Table 17'!I69-'Table 16'!I69</f>
        <v>-59880</v>
      </c>
      <c r="J69" s="36">
        <f>'Table 17'!J69-'Table 16'!J69</f>
        <v>-25346</v>
      </c>
      <c r="K69" s="36">
        <f>'Table 17'!K69-'Table 16'!K69</f>
        <v>-73978</v>
      </c>
      <c r="L69" s="36">
        <f>'Table 17'!L69-'Table 16'!L69</f>
        <v>-20870</v>
      </c>
      <c r="M69" s="36">
        <f>'Table 17'!M69-'Table 16'!M69</f>
        <v>-37889</v>
      </c>
      <c r="N69" s="36">
        <f>'Table 17'!N69-'Table 16'!N69</f>
        <v>-22706</v>
      </c>
      <c r="O69" s="36">
        <f>'Table 17'!O69-'Table 16'!O69</f>
        <v>-54502</v>
      </c>
      <c r="P69" s="36">
        <f>'Table 17'!P69-'Table 16'!P69</f>
        <v>-32827</v>
      </c>
      <c r="Q69" s="36">
        <f>'Table 17'!Q69-'Table 16'!Q69</f>
        <v>-97138</v>
      </c>
      <c r="R69" s="36">
        <v>-16104</v>
      </c>
      <c r="S69" s="36">
        <v>-39600</v>
      </c>
    </row>
    <row r="70" spans="1:19" x14ac:dyDescent="0.25">
      <c r="A70" s="35" t="s">
        <v>113</v>
      </c>
      <c r="B70" s="36">
        <f>'Table 17'!B70-'Table 16'!B70</f>
        <v>115</v>
      </c>
      <c r="C70" s="36">
        <f>'Table 17'!C70-'Table 16'!C70</f>
        <v>358</v>
      </c>
      <c r="D70" s="36">
        <f>'Table 17'!D70-'Table 16'!D70</f>
        <v>29</v>
      </c>
      <c r="E70" s="36">
        <f>'Table 17'!E70-'Table 16'!E70</f>
        <v>385</v>
      </c>
      <c r="F70" s="36">
        <f>'Table 17'!F70-'Table 16'!F70</f>
        <v>3</v>
      </c>
      <c r="G70" s="36">
        <f>'Table 17'!G70-'Table 16'!G70</f>
        <v>86</v>
      </c>
      <c r="H70" s="36">
        <f>'Table 17'!H70-'Table 16'!H70</f>
        <v>123</v>
      </c>
      <c r="I70" s="36">
        <f>'Table 17'!I70-'Table 16'!I70</f>
        <v>373</v>
      </c>
      <c r="J70" s="36">
        <f>'Table 17'!J70-'Table 16'!J70</f>
        <v>48</v>
      </c>
      <c r="K70" s="36">
        <f>'Table 17'!K70-'Table 16'!K70</f>
        <v>-61</v>
      </c>
      <c r="L70" s="36">
        <f>'Table 17'!L70-'Table 16'!L70</f>
        <v>40</v>
      </c>
      <c r="M70" s="36">
        <f>'Table 17'!M70-'Table 16'!M70</f>
        <v>417</v>
      </c>
      <c r="N70" s="36">
        <f>'Table 17'!N70-'Table 16'!N70</f>
        <v>64</v>
      </c>
      <c r="O70" s="36">
        <f>'Table 17'!O70-'Table 16'!O70</f>
        <v>360</v>
      </c>
      <c r="P70" s="36">
        <f>'Table 17'!P70-'Table 16'!P70</f>
        <v>244</v>
      </c>
      <c r="Q70" s="36">
        <f>'Table 17'!Q70-'Table 16'!Q70</f>
        <v>745</v>
      </c>
      <c r="R70" s="36">
        <v>75</v>
      </c>
      <c r="S70" s="36">
        <v>819</v>
      </c>
    </row>
    <row r="71" spans="1:19" x14ac:dyDescent="0.25">
      <c r="A71" s="35" t="s">
        <v>114</v>
      </c>
      <c r="B71" s="36">
        <f>'Table 17'!B71-'Table 16'!B71</f>
        <v>-74958</v>
      </c>
      <c r="C71" s="36">
        <f>'Table 17'!C71-'Table 16'!C71</f>
        <v>-327068</v>
      </c>
      <c r="D71" s="36">
        <f>'Table 17'!D71-'Table 16'!D71</f>
        <v>-81895</v>
      </c>
      <c r="E71" s="36">
        <f>'Table 17'!E71-'Table 16'!E71</f>
        <v>-344941</v>
      </c>
      <c r="F71" s="36">
        <f>'Table 17'!F71-'Table 16'!F71</f>
        <v>-93790</v>
      </c>
      <c r="G71" s="36">
        <f>'Table 17'!G71-'Table 16'!G71</f>
        <v>-388574</v>
      </c>
      <c r="H71" s="36">
        <f>'Table 17'!H71-'Table 16'!H71</f>
        <v>-102541</v>
      </c>
      <c r="I71" s="36">
        <f>'Table 17'!I71-'Table 16'!I71</f>
        <v>-437326</v>
      </c>
      <c r="J71" s="36">
        <f>'Table 17'!J71-'Table 16'!J71</f>
        <v>-103366</v>
      </c>
      <c r="K71" s="36">
        <f>'Table 17'!K71-'Table 16'!K71</f>
        <v>-479674</v>
      </c>
      <c r="L71" s="36">
        <f>'Table 17'!L71-'Table 16'!L71</f>
        <v>-110537</v>
      </c>
      <c r="M71" s="36">
        <f>'Table 17'!M71-'Table 16'!M71</f>
        <v>-527807</v>
      </c>
      <c r="N71" s="36">
        <f>'Table 17'!N71-'Table 16'!N71</f>
        <v>-123291</v>
      </c>
      <c r="O71" s="36">
        <f>'Table 17'!O71-'Table 16'!O71</f>
        <v>-692263</v>
      </c>
      <c r="P71" s="36">
        <f>'Table 17'!P71-'Table 16'!P71</f>
        <v>-187067</v>
      </c>
      <c r="Q71" s="36">
        <f>'Table 17'!Q71-'Table 16'!Q71</f>
        <v>-1181894</v>
      </c>
      <c r="R71" s="36">
        <v>-94134</v>
      </c>
      <c r="S71" s="36">
        <v>-511817</v>
      </c>
    </row>
    <row r="72" spans="1:19" x14ac:dyDescent="0.25">
      <c r="A72" s="35" t="s">
        <v>115</v>
      </c>
      <c r="B72" s="36">
        <f>'Table 17'!B72-'Table 16'!B72</f>
        <v>-110076</v>
      </c>
      <c r="C72" s="36">
        <f>'Table 17'!C72-'Table 16'!C72</f>
        <v>-317954</v>
      </c>
      <c r="D72" s="36">
        <f>'Table 17'!D72-'Table 16'!D72</f>
        <v>-124957</v>
      </c>
      <c r="E72" s="36">
        <f>'Table 17'!E72-'Table 16'!E72</f>
        <v>-350606</v>
      </c>
      <c r="F72" s="36">
        <f>'Table 17'!F72-'Table 16'!F72</f>
        <v>-144077</v>
      </c>
      <c r="G72" s="36">
        <f>'Table 17'!G72-'Table 16'!G72</f>
        <v>-388438</v>
      </c>
      <c r="H72" s="36">
        <f>'Table 17'!H72-'Table 16'!H72</f>
        <v>-155413</v>
      </c>
      <c r="I72" s="36">
        <f>'Table 17'!I72-'Table 16'!I72</f>
        <v>-484986</v>
      </c>
      <c r="J72" s="36">
        <f>'Table 17'!J72-'Table 16'!J72</f>
        <v>-165987</v>
      </c>
      <c r="K72" s="36">
        <f>'Table 17'!K72-'Table 16'!K72</f>
        <v>-474352</v>
      </c>
      <c r="L72" s="36">
        <f>'Table 17'!L72-'Table 16'!L72</f>
        <v>-149617</v>
      </c>
      <c r="M72" s="36">
        <f>'Table 17'!M72-'Table 16'!M72</f>
        <v>-404531</v>
      </c>
      <c r="N72" s="36">
        <f>'Table 17'!N72-'Table 16'!N72</f>
        <v>-177179</v>
      </c>
      <c r="O72" s="36">
        <f>'Table 17'!O72-'Table 16'!O72</f>
        <v>-562409</v>
      </c>
      <c r="P72" s="36">
        <f>'Table 17'!P72-'Table 16'!P72</f>
        <v>-266608</v>
      </c>
      <c r="Q72" s="36">
        <f>'Table 17'!Q72-'Table 16'!Q72</f>
        <v>-944521</v>
      </c>
      <c r="R72" s="36">
        <v>-140935</v>
      </c>
      <c r="S72" s="36">
        <v>-437262</v>
      </c>
    </row>
    <row r="73" spans="1:19" x14ac:dyDescent="0.25">
      <c r="A73" s="35" t="s">
        <v>116</v>
      </c>
      <c r="B73" s="36">
        <f>'Table 17'!B73-'Table 16'!B73</f>
        <v>-140</v>
      </c>
      <c r="C73" s="36">
        <f>'Table 17'!C73-'Table 16'!C73</f>
        <v>691</v>
      </c>
      <c r="D73" s="36">
        <f>'Table 17'!D73-'Table 16'!D73</f>
        <v>-740</v>
      </c>
      <c r="E73" s="36">
        <f>'Table 17'!E73-'Table 16'!E73</f>
        <v>-44</v>
      </c>
      <c r="F73" s="36">
        <f>'Table 17'!F73-'Table 16'!F73</f>
        <v>-4215</v>
      </c>
      <c r="G73" s="36">
        <f>'Table 17'!G73-'Table 16'!G73</f>
        <v>-2878</v>
      </c>
      <c r="H73" s="36">
        <f>'Table 17'!H73-'Table 16'!H73</f>
        <v>-4604</v>
      </c>
      <c r="I73" s="36">
        <f>'Table 17'!I73-'Table 16'!I73</f>
        <v>-4017</v>
      </c>
      <c r="J73" s="36">
        <f>'Table 17'!J73-'Table 16'!J73</f>
        <v>-3469</v>
      </c>
      <c r="K73" s="36">
        <f>'Table 17'!K73-'Table 16'!K73</f>
        <v>-2105</v>
      </c>
      <c r="L73" s="36">
        <f>'Table 17'!L73-'Table 16'!L73</f>
        <v>-2364</v>
      </c>
      <c r="M73" s="36">
        <f>'Table 17'!M73-'Table 16'!M73</f>
        <v>-821</v>
      </c>
      <c r="N73" s="36">
        <f>'Table 17'!N73-'Table 16'!N73</f>
        <v>-3755</v>
      </c>
      <c r="O73" s="36">
        <f>'Table 17'!O73-'Table 16'!O73</f>
        <v>-2435</v>
      </c>
      <c r="P73" s="36">
        <f>'Table 17'!P73-'Table 16'!P73</f>
        <v>-3264</v>
      </c>
      <c r="Q73" s="36">
        <f>'Table 17'!Q73-'Table 16'!Q73</f>
        <v>-512</v>
      </c>
      <c r="R73" s="36">
        <v>1244</v>
      </c>
      <c r="S73" s="36">
        <v>5727</v>
      </c>
    </row>
    <row r="74" spans="1:19" x14ac:dyDescent="0.25">
      <c r="A74" s="35" t="s">
        <v>117</v>
      </c>
      <c r="B74" s="36">
        <f>'Table 17'!B74-'Table 16'!B74</f>
        <v>19216</v>
      </c>
      <c r="C74" s="36">
        <f>'Table 17'!C74-'Table 16'!C74</f>
        <v>28323</v>
      </c>
      <c r="D74" s="36">
        <f>'Table 17'!D74-'Table 16'!D74</f>
        <v>22123</v>
      </c>
      <c r="E74" s="36">
        <f>'Table 17'!E74-'Table 16'!E74</f>
        <v>30802</v>
      </c>
      <c r="F74" s="36">
        <f>'Table 17'!F74-'Table 16'!F74</f>
        <v>24661</v>
      </c>
      <c r="G74" s="36">
        <f>'Table 17'!G74-'Table 16'!G74</f>
        <v>32527</v>
      </c>
      <c r="H74" s="36">
        <f>'Table 17'!H74-'Table 16'!H74</f>
        <v>17096</v>
      </c>
      <c r="I74" s="36">
        <f>'Table 17'!I74-'Table 16'!I74</f>
        <v>31354</v>
      </c>
      <c r="J74" s="36">
        <f>'Table 17'!J74-'Table 16'!J74</f>
        <v>11876</v>
      </c>
      <c r="K74" s="36">
        <f>'Table 17'!K74-'Table 16'!K74</f>
        <v>-553</v>
      </c>
      <c r="L74" s="36">
        <f>'Table 17'!L74-'Table 16'!L74</f>
        <v>9667</v>
      </c>
      <c r="M74" s="36">
        <f>'Table 17'!M74-'Table 16'!M74</f>
        <v>-23324</v>
      </c>
      <c r="N74" s="36">
        <f>'Table 17'!N74-'Table 16'!N74</f>
        <v>13466</v>
      </c>
      <c r="O74" s="36">
        <f>'Table 17'!O74-'Table 16'!O74</f>
        <v>8104</v>
      </c>
      <c r="P74" s="36">
        <f>'Table 17'!P74-'Table 16'!P74</f>
        <v>5142</v>
      </c>
      <c r="Q74" s="36">
        <f>'Table 17'!Q74-'Table 16'!Q74</f>
        <v>-55320</v>
      </c>
      <c r="R74" s="36">
        <v>10305</v>
      </c>
      <c r="S74" s="36">
        <v>8128</v>
      </c>
    </row>
    <row r="75" spans="1:19" x14ac:dyDescent="0.25">
      <c r="A75" s="35" t="s">
        <v>118</v>
      </c>
      <c r="B75" s="36">
        <f>'Table 17'!B75-'Table 16'!B75</f>
        <v>437</v>
      </c>
      <c r="C75" s="36">
        <f>'Table 17'!C75-'Table 16'!C75</f>
        <v>653</v>
      </c>
      <c r="D75" s="36">
        <f>'Table 17'!D75-'Table 16'!D75</f>
        <v>306</v>
      </c>
      <c r="E75" s="36">
        <f>'Table 17'!E75-'Table 16'!E75</f>
        <v>491</v>
      </c>
      <c r="F75" s="36">
        <f>'Table 17'!F75-'Table 16'!F75</f>
        <v>273</v>
      </c>
      <c r="G75" s="36">
        <f>'Table 17'!G75-'Table 16'!G75</f>
        <v>235</v>
      </c>
      <c r="H75" s="36">
        <f>'Table 17'!H75-'Table 16'!H75</f>
        <v>295</v>
      </c>
      <c r="I75" s="36">
        <f>'Table 17'!I75-'Table 16'!I75</f>
        <v>500</v>
      </c>
      <c r="J75" s="36">
        <f>'Table 17'!J75-'Table 16'!J75</f>
        <v>99</v>
      </c>
      <c r="K75" s="36">
        <f>'Table 17'!K75-'Table 16'!K75</f>
        <v>-375</v>
      </c>
      <c r="L75" s="36">
        <f>'Table 17'!L75-'Table 16'!L75</f>
        <v>25</v>
      </c>
      <c r="M75" s="36">
        <f>'Table 17'!M75-'Table 16'!M75</f>
        <v>-296</v>
      </c>
      <c r="N75" s="36">
        <f>'Table 17'!N75-'Table 16'!N75</f>
        <v>-52</v>
      </c>
      <c r="O75" s="36">
        <f>'Table 17'!O75-'Table 16'!O75</f>
        <v>-782</v>
      </c>
      <c r="P75" s="36">
        <f>'Table 17'!P75-'Table 16'!P75</f>
        <v>-104</v>
      </c>
      <c r="Q75" s="36">
        <f>'Table 17'!Q75-'Table 16'!Q75</f>
        <v>-1644</v>
      </c>
      <c r="R75" s="36">
        <v>-31</v>
      </c>
      <c r="S75" s="36">
        <v>-500</v>
      </c>
    </row>
    <row r="76" spans="1:19" x14ac:dyDescent="0.25">
      <c r="A76" s="35" t="s">
        <v>119</v>
      </c>
      <c r="B76" s="36">
        <f>'Table 17'!B76-'Table 16'!B76</f>
        <v>-26018</v>
      </c>
      <c r="C76" s="36">
        <f>'Table 17'!C76-'Table 16'!C76</f>
        <v>-74312</v>
      </c>
      <c r="D76" s="36">
        <f>'Table 17'!D76-'Table 16'!D76</f>
        <v>-27318</v>
      </c>
      <c r="E76" s="36">
        <f>'Table 17'!E76-'Table 16'!E76</f>
        <v>-74633</v>
      </c>
      <c r="F76" s="36">
        <f>'Table 17'!F76-'Table 16'!F76</f>
        <v>-29948</v>
      </c>
      <c r="G76" s="36">
        <f>'Table 17'!G76-'Table 16'!G76</f>
        <v>-82072</v>
      </c>
      <c r="H76" s="36">
        <f>'Table 17'!H76-'Table 16'!H76</f>
        <v>-27643</v>
      </c>
      <c r="I76" s="36">
        <f>'Table 17'!I76-'Table 16'!I76</f>
        <v>-100597</v>
      </c>
      <c r="J76" s="36">
        <f>'Table 17'!J76-'Table 16'!J76</f>
        <v>-24132</v>
      </c>
      <c r="K76" s="36">
        <f>'Table 17'!K76-'Table 16'!K76</f>
        <v>-101091</v>
      </c>
      <c r="L76" s="36">
        <f>'Table 17'!L76-'Table 16'!L76</f>
        <v>-29896</v>
      </c>
      <c r="M76" s="36">
        <f>'Table 17'!M76-'Table 16'!M76</f>
        <v>-112026</v>
      </c>
      <c r="N76" s="36">
        <f>'Table 17'!N76-'Table 16'!N76</f>
        <v>-34638</v>
      </c>
      <c r="O76" s="36">
        <f>'Table 17'!O76-'Table 16'!O76</f>
        <v>-136797</v>
      </c>
      <c r="P76" s="36">
        <f>'Table 17'!P76-'Table 16'!P76</f>
        <v>-61619</v>
      </c>
      <c r="Q76" s="36">
        <f>'Table 17'!Q76-'Table 16'!Q76</f>
        <v>-289872</v>
      </c>
      <c r="R76" s="36">
        <v>-32017</v>
      </c>
      <c r="S76" s="36">
        <v>-140670</v>
      </c>
    </row>
    <row r="77" spans="1:19" x14ac:dyDescent="0.25">
      <c r="A77" s="35" t="s">
        <v>120</v>
      </c>
      <c r="B77" s="36">
        <f>'Table 17'!B77-'Table 16'!B77</f>
        <v>-438</v>
      </c>
      <c r="C77" s="36">
        <f>'Table 17'!C77-'Table 16'!C77</f>
        <v>361</v>
      </c>
      <c r="D77" s="36">
        <f>'Table 17'!D77-'Table 16'!D77</f>
        <v>-969</v>
      </c>
      <c r="E77" s="36">
        <f>'Table 17'!E77-'Table 16'!E77</f>
        <v>-1003</v>
      </c>
      <c r="F77" s="36">
        <f>'Table 17'!F77-'Table 16'!F77</f>
        <v>-1043</v>
      </c>
      <c r="G77" s="36">
        <f>'Table 17'!G77-'Table 16'!G77</f>
        <v>-1279</v>
      </c>
      <c r="H77" s="36">
        <f>'Table 17'!H77-'Table 16'!H77</f>
        <v>-2021</v>
      </c>
      <c r="I77" s="36">
        <f>'Table 17'!I77-'Table 16'!I77</f>
        <v>-3074</v>
      </c>
      <c r="J77" s="36">
        <f>'Table 17'!J77-'Table 16'!J77</f>
        <v>-2795</v>
      </c>
      <c r="K77" s="36">
        <f>'Table 17'!K77-'Table 16'!K77</f>
        <v>-4908</v>
      </c>
      <c r="L77" s="36">
        <f>'Table 17'!L77-'Table 16'!L77</f>
        <v>-3517</v>
      </c>
      <c r="M77" s="36">
        <f>'Table 17'!M77-'Table 16'!M77</f>
        <v>-5137</v>
      </c>
      <c r="N77" s="36">
        <f>'Table 17'!N77-'Table 16'!N77</f>
        <v>-1698</v>
      </c>
      <c r="O77" s="36">
        <f>'Table 17'!O77-'Table 16'!O77</f>
        <v>-232</v>
      </c>
      <c r="P77" s="36">
        <f>'Table 17'!P77-'Table 16'!P77</f>
        <v>-3599</v>
      </c>
      <c r="Q77" s="36">
        <f>'Table 17'!Q77-'Table 16'!Q77</f>
        <v>-7254</v>
      </c>
      <c r="R77" s="36">
        <v>-2180</v>
      </c>
      <c r="S77" s="36">
        <v>-2163</v>
      </c>
    </row>
    <row r="78" spans="1:19" x14ac:dyDescent="0.25">
      <c r="A78" s="35" t="s">
        <v>121</v>
      </c>
      <c r="B78" s="36">
        <f>'Table 17'!B78-'Table 16'!B78</f>
        <v>-9982</v>
      </c>
      <c r="C78" s="36">
        <f>'Table 17'!C78-'Table 16'!C78</f>
        <v>-21162</v>
      </c>
      <c r="D78" s="36">
        <f>'Table 17'!D78-'Table 16'!D78</f>
        <v>-12528</v>
      </c>
      <c r="E78" s="36">
        <f>'Table 17'!E78-'Table 16'!E78</f>
        <v>-23444</v>
      </c>
      <c r="F78" s="36">
        <f>'Table 17'!F78-'Table 16'!F78</f>
        <v>-13223</v>
      </c>
      <c r="G78" s="36">
        <f>'Table 17'!G78-'Table 16'!G78</f>
        <v>-23988</v>
      </c>
      <c r="H78" s="36">
        <f>'Table 17'!H78-'Table 16'!H78</f>
        <v>-11284</v>
      </c>
      <c r="I78" s="36">
        <f>'Table 17'!I78-'Table 16'!I78</f>
        <v>-24045</v>
      </c>
      <c r="J78" s="36">
        <f>'Table 17'!J78-'Table 16'!J78</f>
        <v>-12953</v>
      </c>
      <c r="K78" s="36">
        <f>'Table 17'!K78-'Table 16'!K78</f>
        <v>-27316</v>
      </c>
      <c r="L78" s="36">
        <f>'Table 17'!L78-'Table 16'!L78</f>
        <v>-15141</v>
      </c>
      <c r="M78" s="36">
        <f>'Table 17'!M78-'Table 16'!M78</f>
        <v>-26847</v>
      </c>
      <c r="N78" s="36">
        <f>'Table 17'!N78-'Table 16'!N78</f>
        <v>-15491</v>
      </c>
      <c r="O78" s="36">
        <f>'Table 17'!O78-'Table 16'!O78</f>
        <v>-30243</v>
      </c>
      <c r="P78" s="36">
        <f>'Table 17'!P78-'Table 16'!P78</f>
        <v>-30492</v>
      </c>
      <c r="Q78" s="36">
        <f>'Table 17'!Q78-'Table 16'!Q78</f>
        <v>-66679</v>
      </c>
      <c r="R78" s="36">
        <v>-14752</v>
      </c>
      <c r="S78" s="36">
        <v>-25421</v>
      </c>
    </row>
    <row r="79" spans="1:19" x14ac:dyDescent="0.25">
      <c r="A79" s="35" t="s">
        <v>122</v>
      </c>
      <c r="B79" s="36">
        <f>'Table 17'!B79-'Table 16'!B79</f>
        <v>-15312</v>
      </c>
      <c r="C79" s="36">
        <f>'Table 17'!C79-'Table 16'!C79</f>
        <v>2809</v>
      </c>
      <c r="D79" s="36">
        <f>'Table 17'!D79-'Table 16'!D79</f>
        <v>-17639</v>
      </c>
      <c r="E79" s="36">
        <f>'Table 17'!E79-'Table 16'!E79</f>
        <v>-5825</v>
      </c>
      <c r="F79" s="36">
        <f>'Table 17'!F79-'Table 16'!F79</f>
        <v>-27217</v>
      </c>
      <c r="G79" s="36">
        <f>'Table 17'!G79-'Table 16'!G79</f>
        <v>-9409</v>
      </c>
      <c r="H79" s="36">
        <f>'Table 17'!H79-'Table 16'!H79</f>
        <v>-33370</v>
      </c>
      <c r="I79" s="36">
        <f>'Table 17'!I79-'Table 16'!I79</f>
        <v>2271</v>
      </c>
      <c r="J79" s="36">
        <f>'Table 17'!J79-'Table 16'!J79</f>
        <v>-31334</v>
      </c>
      <c r="K79" s="36">
        <f>'Table 17'!K79-'Table 16'!K79</f>
        <v>16829</v>
      </c>
      <c r="L79" s="36">
        <f>'Table 17'!L79-'Table 16'!L79</f>
        <v>-36245</v>
      </c>
      <c r="M79" s="36">
        <f>'Table 17'!M79-'Table 16'!M79</f>
        <v>17289</v>
      </c>
      <c r="N79" s="36">
        <f>'Table 17'!N79-'Table 16'!N79</f>
        <v>-39438</v>
      </c>
      <c r="O79" s="36">
        <f>'Table 17'!O79-'Table 16'!O79</f>
        <v>-1366</v>
      </c>
      <c r="P79" s="36">
        <f>'Table 17'!P79-'Table 16'!P79</f>
        <v>-88749</v>
      </c>
      <c r="Q79" s="36">
        <f>'Table 17'!Q79-'Table 16'!Q79</f>
        <v>-62827</v>
      </c>
      <c r="R79" s="36">
        <v>-44297</v>
      </c>
      <c r="S79" s="36">
        <v>-15778</v>
      </c>
    </row>
    <row r="80" spans="1:19" s="5" customFormat="1" x14ac:dyDescent="0.25">
      <c r="A80" s="41" t="s">
        <v>59</v>
      </c>
      <c r="B80" s="40">
        <f>SUM(B63:B79)</f>
        <v>-321355</v>
      </c>
      <c r="C80" s="40">
        <f t="shared" ref="C80" si="7">SUM(C63:C79)</f>
        <v>-1000491</v>
      </c>
      <c r="D80" s="40">
        <f>SUM(D63:D79)</f>
        <v>-363404</v>
      </c>
      <c r="E80" s="40">
        <f t="shared" ref="E80:S80" si="8">SUM(E63:E79)</f>
        <v>-1092633</v>
      </c>
      <c r="F80" s="40">
        <f t="shared" si="8"/>
        <v>-422770</v>
      </c>
      <c r="G80" s="40">
        <f t="shared" si="8"/>
        <v>-1207907</v>
      </c>
      <c r="H80" s="40">
        <f t="shared" si="8"/>
        <v>-468718</v>
      </c>
      <c r="I80" s="40">
        <f t="shared" si="8"/>
        <v>-1522259</v>
      </c>
      <c r="J80" s="40">
        <f t="shared" si="8"/>
        <v>-479714</v>
      </c>
      <c r="K80" s="40">
        <f t="shared" si="8"/>
        <v>-1646979</v>
      </c>
      <c r="L80" s="40">
        <f t="shared" si="8"/>
        <v>-469056</v>
      </c>
      <c r="M80" s="40">
        <f t="shared" si="8"/>
        <v>-1517715</v>
      </c>
      <c r="N80" s="40">
        <f t="shared" si="8"/>
        <v>-536901</v>
      </c>
      <c r="O80" s="40">
        <f t="shared" si="8"/>
        <v>-2009844</v>
      </c>
      <c r="P80" s="40">
        <f t="shared" si="8"/>
        <v>-885171</v>
      </c>
      <c r="Q80" s="40">
        <f t="shared" si="8"/>
        <v>-3678464</v>
      </c>
      <c r="R80" s="40">
        <f t="shared" si="8"/>
        <v>-443049</v>
      </c>
      <c r="S80" s="40">
        <f t="shared" si="8"/>
        <v>-1557285</v>
      </c>
    </row>
    <row r="81" spans="1:15" x14ac:dyDescent="0.25">
      <c r="A81" s="181" t="s">
        <v>40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</row>
  </sheetData>
  <mergeCells count="18">
    <mergeCell ref="F3:G3"/>
    <mergeCell ref="H3:I3"/>
    <mergeCell ref="J3:K3"/>
    <mergeCell ref="A2:S2"/>
    <mergeCell ref="A1:S1"/>
    <mergeCell ref="A81:O81"/>
    <mergeCell ref="L3:M3"/>
    <mergeCell ref="N3:O3"/>
    <mergeCell ref="P3:Q3"/>
    <mergeCell ref="A62:S62"/>
    <mergeCell ref="R3:S3"/>
    <mergeCell ref="A6:S6"/>
    <mergeCell ref="A11:S11"/>
    <mergeCell ref="A22:S22"/>
    <mergeCell ref="A45:S45"/>
    <mergeCell ref="A3:A4"/>
    <mergeCell ref="B3:C3"/>
    <mergeCell ref="D3:E3"/>
  </mergeCells>
  <pageMargins left="0.51181102362204722" right="0.51181102362204722" top="0.74803149606299213" bottom="0.74803149606299213" header="0.31496062992125984" footer="0.31496062992125984"/>
  <pageSetup scale="74" fitToHeight="0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Table 11</vt:lpstr>
      <vt:lpstr>Table 12</vt:lpstr>
      <vt:lpstr>Table 12 A</vt:lpstr>
      <vt:lpstr>Table 13 </vt:lpstr>
      <vt:lpstr>Table 14 </vt:lpstr>
      <vt:lpstr>Table 15 </vt:lpstr>
      <vt:lpstr>Table 16</vt:lpstr>
      <vt:lpstr>Table 17</vt:lpstr>
      <vt:lpstr>Table 18</vt:lpstr>
      <vt:lpstr>Table 19 </vt:lpstr>
      <vt:lpstr>Table 20</vt:lpstr>
      <vt:lpstr>Table 21</vt:lpstr>
      <vt:lpstr>Table 22</vt:lpstr>
      <vt:lpstr>Table 23</vt:lpstr>
      <vt:lpstr>Table 24 </vt:lpstr>
      <vt:lpstr>Table 25 </vt:lpstr>
      <vt:lpstr>Table 26</vt:lpstr>
      <vt:lpstr>Table 27</vt:lpstr>
      <vt:lpstr>Table 28</vt:lpstr>
      <vt:lpstr>Table 29 </vt:lpstr>
      <vt:lpstr>Table 30</vt:lpstr>
      <vt:lpstr>Table 31</vt:lpstr>
      <vt:lpstr>Table 32</vt:lpstr>
      <vt:lpstr>'Table 19 '!Print_Area</vt:lpstr>
      <vt:lpstr>'Table 23'!Print_Area</vt:lpstr>
      <vt:lpstr>'Table 25 '!Print_Area</vt:lpstr>
      <vt:lpstr>'Table 32'!Print_Area</vt:lpstr>
      <vt:lpstr>'Table 16'!Print_Titles</vt:lpstr>
      <vt:lpstr>'Table 17'!Print_Titles</vt:lpstr>
      <vt:lpstr>'Table 18'!Print_Titles</vt:lpstr>
      <vt:lpstr>'Table 19 '!Print_Titles</vt:lpstr>
      <vt:lpstr>'Table 20'!Print_Titles</vt:lpstr>
      <vt:lpstr>'Table 21'!Print_Titles</vt:lpstr>
      <vt:lpstr>'Table 22'!Print_Titles</vt:lpstr>
      <vt:lpstr>'Table 23'!Print_Titles</vt:lpstr>
      <vt:lpstr>'Table 24 '!Print_Titles</vt:lpstr>
      <vt:lpstr>'Table 25 '!Print_Titles</vt:lpstr>
      <vt:lpstr>'Table 26'!Print_Titles</vt:lpstr>
      <vt:lpstr>'Table 27'!Print_Titles</vt:lpstr>
      <vt:lpstr>'Table 28'!Print_Titles</vt:lpstr>
      <vt:lpstr>'Table 29 '!Print_Titles</vt:lpstr>
      <vt:lpstr>'Table 30'!Print_Titles</vt:lpstr>
      <vt:lpstr>'Table 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DEVENDRA SINGH</cp:lastModifiedBy>
  <cp:lastPrinted>2025-01-17T06:57:12Z</cp:lastPrinted>
  <dcterms:created xsi:type="dcterms:W3CDTF">2021-02-10T07:13:16Z</dcterms:created>
  <dcterms:modified xsi:type="dcterms:W3CDTF">2025-02-07T04:08:56Z</dcterms:modified>
</cp:coreProperties>
</file>